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vlina/Desktop/"/>
    </mc:Choice>
  </mc:AlternateContent>
  <xr:revisionPtr revIDLastSave="0" documentId="13_ncr:1_{D9860F57-168A-4F4B-827C-18FE4BE7947F}" xr6:coauthVersionLast="46" xr6:coauthVersionMax="46" xr10:uidLastSave="{00000000-0000-0000-0000-000000000000}"/>
  <bookViews>
    <workbookView xWindow="380" yWindow="460" windowWidth="28040" windowHeight="16220" activeTab="3" xr2:uid="{39416BE3-50C3-F245-81AD-4080D2A27A90}"/>
  </bookViews>
  <sheets>
    <sheet name="Regalen kombinace" sheetId="1" r:id="rId1"/>
    <sheet name="Kódy" sheetId="3" r:id="rId2"/>
    <sheet name="Přehled" sheetId="2" r:id="rId3"/>
    <sheet name="Vitae" sheetId="4" r:id="rId4"/>
    <sheet name="Foodové oleje-výpočet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5" l="1"/>
  <c r="I76" i="5" s="1"/>
  <c r="F66" i="5"/>
  <c r="G66" i="5" s="1"/>
  <c r="F65" i="5"/>
  <c r="I65" i="5" s="1"/>
  <c r="G64" i="5"/>
  <c r="F64" i="5"/>
  <c r="I64" i="5" s="1"/>
  <c r="G63" i="5"/>
  <c r="F63" i="5"/>
  <c r="I63" i="5" s="1"/>
  <c r="F62" i="5"/>
  <c r="G62" i="5" s="1"/>
  <c r="F48" i="5"/>
  <c r="G48" i="5" s="1"/>
  <c r="I47" i="5"/>
  <c r="G47" i="5"/>
  <c r="F47" i="5"/>
  <c r="F46" i="5"/>
  <c r="I46" i="5" s="1"/>
  <c r="F45" i="5"/>
  <c r="G45" i="5" s="1"/>
  <c r="I44" i="5"/>
  <c r="F44" i="5"/>
  <c r="G44" i="5" s="1"/>
  <c r="I31" i="5"/>
  <c r="G31" i="5"/>
  <c r="F31" i="5"/>
  <c r="F30" i="5"/>
  <c r="I30" i="5" s="1"/>
  <c r="F29" i="5"/>
  <c r="G29" i="5" s="1"/>
  <c r="I28" i="5"/>
  <c r="F28" i="5"/>
  <c r="G28" i="5" s="1"/>
  <c r="G27" i="5"/>
  <c r="F27" i="5"/>
  <c r="I27" i="5" s="1"/>
  <c r="F12" i="5"/>
  <c r="I12" i="5" s="1"/>
  <c r="F11" i="5"/>
  <c r="G11" i="5" s="1"/>
  <c r="I10" i="5"/>
  <c r="F10" i="5"/>
  <c r="G10" i="5" s="1"/>
  <c r="F9" i="5"/>
  <c r="I9" i="5" s="1"/>
  <c r="F8" i="5"/>
  <c r="I8" i="5" s="1"/>
  <c r="D28" i="1"/>
  <c r="E22" i="1"/>
  <c r="D22" i="1"/>
  <c r="F21" i="1"/>
  <c r="G21" i="1" s="1"/>
  <c r="F20" i="1"/>
  <c r="D15" i="1"/>
  <c r="E9" i="1"/>
  <c r="D9" i="1"/>
  <c r="F8" i="1"/>
  <c r="I8" i="1" s="1"/>
  <c r="F7" i="1"/>
  <c r="I7" i="1" s="1"/>
  <c r="I9" i="1" s="1"/>
  <c r="G9" i="5" l="1"/>
  <c r="I48" i="5"/>
  <c r="G76" i="5"/>
  <c r="G8" i="5"/>
  <c r="I11" i="5"/>
  <c r="I29" i="5"/>
  <c r="I45" i="5"/>
  <c r="I62" i="5"/>
  <c r="G65" i="5"/>
  <c r="I66" i="5"/>
  <c r="G12" i="5"/>
  <c r="G30" i="5"/>
  <c r="G46" i="5"/>
  <c r="F22" i="1"/>
  <c r="H22" i="1" s="1"/>
  <c r="G20" i="1"/>
  <c r="G22" i="1" s="1"/>
  <c r="I20" i="1"/>
  <c r="I22" i="1" s="1"/>
  <c r="I21" i="1"/>
  <c r="G8" i="1"/>
  <c r="F9" i="1"/>
  <c r="H9" i="1" s="1"/>
  <c r="G7" i="1"/>
  <c r="G9" i="1" l="1"/>
</calcChain>
</file>

<file path=xl/sharedStrings.xml><?xml version="1.0" encoding="utf-8"?>
<sst xmlns="http://schemas.openxmlformats.org/spreadsheetml/2006/main" count="276" uniqueCount="91">
  <si>
    <t xml:space="preserve">VO balíček produktů </t>
  </si>
  <si>
    <t>Produkty</t>
  </si>
  <si>
    <t>ceník.cena</t>
  </si>
  <si>
    <t xml:space="preserve">body </t>
  </si>
  <si>
    <t>akční cena</t>
  </si>
  <si>
    <t xml:space="preserve">akční body </t>
  </si>
  <si>
    <t>sleva</t>
  </si>
  <si>
    <t>Regalen</t>
  </si>
  <si>
    <t>Cytosan/ Cytosan Inovum</t>
  </si>
  <si>
    <t xml:space="preserve">balíček </t>
  </si>
  <si>
    <t>MO</t>
  </si>
  <si>
    <t>Balíček produktů</t>
  </si>
  <si>
    <t>BALÍČEK PRODUKTŮ</t>
  </si>
  <si>
    <t>ČLEN ENERGY</t>
  </si>
  <si>
    <t>cena</t>
  </si>
  <si>
    <t>Cytosan</t>
  </si>
  <si>
    <t>Probiosan</t>
  </si>
  <si>
    <t>Regalen + Cytosan</t>
  </si>
  <si>
    <t>Regalen + Probiosan</t>
  </si>
  <si>
    <t>350e</t>
  </si>
  <si>
    <t>Nigella Sativa 2set</t>
  </si>
  <si>
    <t>CZ</t>
  </si>
  <si>
    <t>          500,00 Kč </t>
  </si>
  <si>
    <t>350f</t>
  </si>
  <si>
    <t>Nigella Sativa + Sacha Inchi</t>
  </si>
  <si>
    <t>350g</t>
  </si>
  <si>
    <t>Nigella Sativa + Himalayan Apricot</t>
  </si>
  <si>
    <t>350h</t>
  </si>
  <si>
    <t>Nigella Sativa + Sea Berry oil</t>
  </si>
  <si>
    <t>          590,00 Kč </t>
  </si>
  <si>
    <t>Nigella Sativa + Organic Cranberry oil</t>
  </si>
  <si>
    <t>350i</t>
  </si>
  <si>
    <t>Sacha Inchi 2set</t>
  </si>
  <si>
    <t>350j</t>
  </si>
  <si>
    <t>Sacha Inchi + Himalayan Apricot</t>
  </si>
  <si>
    <t>350k</t>
  </si>
  <si>
    <t>Sacha Inchi + Sea Berry oil</t>
  </si>
  <si>
    <t>Sacha Inchi + Organic Cranberry oil</t>
  </si>
  <si>
    <t>350l</t>
  </si>
  <si>
    <t>Himalayan Apricot 2set</t>
  </si>
  <si>
    <t>350m</t>
  </si>
  <si>
    <t>Himalayan Apricot + Sea Berry oil</t>
  </si>
  <si>
    <t>Himalayan Apricot + Organic Cranberry oil</t>
  </si>
  <si>
    <t>350n</t>
  </si>
  <si>
    <t>Sea Berry oil  2set</t>
  </si>
  <si>
    <t>          680,00 Kč </t>
  </si>
  <si>
    <t>Organic Cranberry oil 2set</t>
  </si>
  <si>
    <t xml:space="preserve">KÓD </t>
  </si>
  <si>
    <t>CENA</t>
  </si>
  <si>
    <t>BODY</t>
  </si>
  <si>
    <t>SLEVA</t>
  </si>
  <si>
    <t>350o</t>
  </si>
  <si>
    <t>350p</t>
  </si>
  <si>
    <t>350q</t>
  </si>
  <si>
    <t>350r</t>
  </si>
  <si>
    <t>149e</t>
  </si>
  <si>
    <t>BŘEZEN 2021</t>
  </si>
  <si>
    <t>SLEVA 25 %</t>
  </si>
  <si>
    <t>Exkluzivní akce - limit 1 ks od každé kombinace na 1 reg. číslo</t>
  </si>
  <si>
    <t>SLEVA 20 %</t>
  </si>
  <si>
    <t>2set olejů*</t>
  </si>
  <si>
    <t>Sea Berry oil + další olej</t>
  </si>
  <si>
    <t>Cranberry oil + další olej</t>
  </si>
  <si>
    <t>Cranberry oil 2set</t>
  </si>
  <si>
    <t>Sea Berry oil 2set</t>
  </si>
  <si>
    <t>* kombinace bez Sea Berry oil/Cranberry oil</t>
  </si>
  <si>
    <t>Foodové oleje - 20%</t>
  </si>
  <si>
    <t xml:space="preserve">kód </t>
  </si>
  <si>
    <t>Produkt</t>
  </si>
  <si>
    <t>cena balíčku</t>
  </si>
  <si>
    <t>ušetříte</t>
  </si>
  <si>
    <t>Sacha Inchi + Sacha Inchi</t>
  </si>
  <si>
    <t>Sacha Inchi oil + Nigella Sativa</t>
  </si>
  <si>
    <t>Nigella Sativa + Nigella Sativa</t>
  </si>
  <si>
    <t>Nigella sativa + Sacha Inchi</t>
  </si>
  <si>
    <t>Himalayan Apricot + Himalayan Apricot</t>
  </si>
  <si>
    <t>Himalayan Apricot + Sacha Inchi</t>
  </si>
  <si>
    <t>Himalayan Apricot + Nigella Sativa</t>
  </si>
  <si>
    <t>Sea Bery oil + Sacha Inchi</t>
  </si>
  <si>
    <t>Sea Berry oil + Nigella Sativa</t>
  </si>
  <si>
    <t>Sea berry oil + Himalayan Apricot</t>
  </si>
  <si>
    <t>Sea Berry oil + Organic Cranberry oil</t>
  </si>
  <si>
    <t>Sea Berry oil + Sea Berry oil</t>
  </si>
  <si>
    <t>Sea berry oil + Sea Berry oil</t>
  </si>
  <si>
    <t>Organic Cranberry oil + Organic Cranberry oil</t>
  </si>
  <si>
    <t>Foodové oleje 2set bez Sea Berry oil/Organic Cranberry oil</t>
  </si>
  <si>
    <t>Foodový olej + Sea Berry oil/Organic Cranberry oil</t>
  </si>
  <si>
    <t>Nový začátek, svěží energie!</t>
  </si>
  <si>
    <t>Sea Berry oil + další olej*</t>
  </si>
  <si>
    <t>Cranberry oil + další olej*</t>
  </si>
  <si>
    <t>Zdraví a krása jako hlavní chod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</si>
</sst>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\ &quot;Kč&quot;"/>
    <numFmt numFmtId="167" formatCode="#,##0.00\ &quot;Kč&quot;"/>
  </numFmts>
  <fonts count="29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30"/>
      <name val="Calibri"/>
      <family val="2"/>
      <charset val="238"/>
    </font>
    <font>
      <b/>
      <sz val="36"/>
      <color rgb="FFFF0000"/>
      <name val="Calibri"/>
      <family val="2"/>
      <charset val="238"/>
    </font>
    <font>
      <sz val="20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24"/>
      <color rgb="FFFF0066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Tahoma"/>
      <family val="2"/>
    </font>
    <font>
      <sz val="10"/>
      <color rgb="FF000000"/>
      <name val="Tahoma"/>
      <family val="2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theme="9" tint="-0.249977111117893"/>
      <name val="Calibri (Základní text)"/>
      <charset val="238"/>
    </font>
    <font>
      <sz val="24"/>
      <color theme="1"/>
      <name val="Calibri"/>
      <family val="2"/>
      <charset val="238"/>
      <scheme val="minor"/>
    </font>
    <font>
      <sz val="20"/>
      <color theme="1"/>
      <name val="Tahoma"/>
      <family val="2"/>
    </font>
    <font>
      <sz val="20"/>
      <color rgb="FF000000"/>
      <name val="Tahoma"/>
      <family val="2"/>
    </font>
    <font>
      <sz val="20"/>
      <color theme="1"/>
      <name val="Calibri"/>
      <family val="2"/>
      <charset val="238"/>
      <scheme val="minor"/>
    </font>
    <font>
      <b/>
      <sz val="24"/>
      <color theme="5" tint="-0.499984740745262"/>
      <name val="Calibri"/>
      <family val="2"/>
      <scheme val="minor"/>
    </font>
    <font>
      <b/>
      <sz val="20"/>
      <color rgb="FFFF0066"/>
      <name val="Calibri"/>
      <family val="2"/>
      <charset val="238"/>
      <scheme val="minor"/>
    </font>
    <font>
      <b/>
      <sz val="24"/>
      <color rgb="FF00B050"/>
      <name val="Calibri (Základní text)"/>
      <charset val="238"/>
    </font>
    <font>
      <b/>
      <sz val="20"/>
      <color rgb="FF00B050"/>
      <name val="Calibri"/>
      <family val="2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 vertical="center" indent="4"/>
    </xf>
    <xf numFmtId="0" fontId="2" fillId="0" borderId="0" xfId="0" applyFont="1" applyAlignment="1">
      <alignment vertical="center"/>
    </xf>
    <xf numFmtId="0" fontId="6" fillId="0" borderId="0" xfId="0" applyFont="1"/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1" xfId="0" applyFont="1" applyFill="1" applyBorder="1"/>
    <xf numFmtId="42" fontId="7" fillId="2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42" fontId="7" fillId="2" borderId="1" xfId="0" applyNumberFormat="1" applyFont="1" applyFill="1" applyBorder="1" applyAlignment="1">
      <alignment horizontal="right"/>
    </xf>
    <xf numFmtId="42" fontId="7" fillId="2" borderId="0" xfId="0" applyNumberFormat="1" applyFont="1" applyFill="1" applyAlignment="1">
      <alignment horizontal="right"/>
    </xf>
    <xf numFmtId="42" fontId="0" fillId="0" borderId="0" xfId="0" applyNumberFormat="1"/>
    <xf numFmtId="0" fontId="8" fillId="2" borderId="1" xfId="0" applyFont="1" applyFill="1" applyBorder="1"/>
    <xf numFmtId="0" fontId="7" fillId="2" borderId="2" xfId="0" applyFont="1" applyFill="1" applyBorder="1" applyAlignment="1">
      <alignment horizontal="center"/>
    </xf>
    <xf numFmtId="42" fontId="8" fillId="3" borderId="1" xfId="0" applyNumberFormat="1" applyFont="1" applyFill="1" applyBorder="1"/>
    <xf numFmtId="165" fontId="8" fillId="2" borderId="1" xfId="1" applyNumberFormat="1" applyFont="1" applyFill="1" applyBorder="1" applyAlignment="1">
      <alignment vertical="center"/>
    </xf>
    <xf numFmtId="42" fontId="8" fillId="2" borderId="1" xfId="0" applyNumberFormat="1" applyFont="1" applyFill="1" applyBorder="1"/>
    <xf numFmtId="42" fontId="8" fillId="2" borderId="0" xfId="0" applyNumberFormat="1" applyFont="1" applyFill="1"/>
    <xf numFmtId="0" fontId="2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9" fillId="2" borderId="1" xfId="0" applyFont="1" applyFill="1" applyBorder="1" applyAlignment="1">
      <alignment wrapText="1"/>
    </xf>
    <xf numFmtId="44" fontId="7" fillId="2" borderId="1" xfId="0" applyNumberFormat="1" applyFont="1" applyFill="1" applyBorder="1"/>
    <xf numFmtId="44" fontId="7" fillId="2" borderId="0" xfId="0" applyNumberFormat="1" applyFont="1" applyFill="1"/>
    <xf numFmtId="164" fontId="7" fillId="2" borderId="0" xfId="0" applyNumberFormat="1" applyFont="1" applyFill="1"/>
    <xf numFmtId="4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2" fontId="7" fillId="2" borderId="0" xfId="0" applyNumberFormat="1" applyFont="1" applyFill="1"/>
    <xf numFmtId="164" fontId="7" fillId="2" borderId="0" xfId="0" applyNumberFormat="1" applyFont="1" applyFill="1" applyAlignment="1">
      <alignment horizontal="center"/>
    </xf>
    <xf numFmtId="42" fontId="9" fillId="3" borderId="1" xfId="0" applyNumberFormat="1" applyFont="1" applyFill="1" applyBorder="1"/>
    <xf numFmtId="0" fontId="8" fillId="2" borderId="0" xfId="0" applyFont="1" applyFill="1" applyAlignment="1">
      <alignment horizontal="center"/>
    </xf>
    <xf numFmtId="0" fontId="0" fillId="0" borderId="0" xfId="0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/>
    </xf>
    <xf numFmtId="42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2" fontId="8" fillId="0" borderId="9" xfId="0" applyNumberFormat="1" applyFont="1" applyBorder="1" applyAlignment="1">
      <alignment vertical="center"/>
    </xf>
    <xf numFmtId="166" fontId="8" fillId="0" borderId="0" xfId="0" applyNumberFormat="1" applyFont="1"/>
    <xf numFmtId="0" fontId="0" fillId="0" borderId="0" xfId="0" applyAlignment="1">
      <alignment vertical="center"/>
    </xf>
    <xf numFmtId="42" fontId="8" fillId="0" borderId="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2" fontId="8" fillId="0" borderId="6" xfId="0" applyNumberFormat="1" applyFont="1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167" fontId="13" fillId="0" borderId="0" xfId="0" applyNumberFormat="1" applyFont="1"/>
    <xf numFmtId="14" fontId="13" fillId="0" borderId="0" xfId="0" applyNumberFormat="1" applyFont="1"/>
    <xf numFmtId="44" fontId="13" fillId="0" borderId="0" xfId="0" applyNumberFormat="1" applyFont="1"/>
    <xf numFmtId="167" fontId="0" fillId="0" borderId="0" xfId="0" applyNumberFormat="1"/>
    <xf numFmtId="44" fontId="14" fillId="0" borderId="0" xfId="0" applyNumberFormat="1" applyFont="1"/>
    <xf numFmtId="167" fontId="14" fillId="0" borderId="0" xfId="0" applyNumberFormat="1" applyFont="1"/>
    <xf numFmtId="167" fontId="0" fillId="0" borderId="0" xfId="0" applyNumberFormat="1" applyAlignment="1">
      <alignment horizontal="center"/>
    </xf>
    <xf numFmtId="166" fontId="0" fillId="0" borderId="0" xfId="0" applyNumberFormat="1"/>
    <xf numFmtId="0" fontId="16" fillId="0" borderId="1" xfId="0" applyFont="1" applyBorder="1" applyAlignment="1">
      <alignment horizontal="center"/>
    </xf>
    <xf numFmtId="0" fontId="19" fillId="0" borderId="1" xfId="0" applyFont="1" applyBorder="1"/>
    <xf numFmtId="166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6" fontId="20" fillId="0" borderId="1" xfId="0" applyNumberFormat="1" applyFont="1" applyBorder="1" applyAlignment="1">
      <alignment horizontal="center"/>
    </xf>
    <xf numFmtId="0" fontId="21" fillId="0" borderId="1" xfId="0" applyFont="1" applyBorder="1"/>
    <xf numFmtId="166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0" fontId="23" fillId="2" borderId="0" xfId="0" applyFont="1" applyFill="1"/>
    <xf numFmtId="0" fontId="24" fillId="0" borderId="0" xfId="0" applyFont="1"/>
    <xf numFmtId="0" fontId="25" fillId="0" borderId="0" xfId="0" applyFont="1"/>
    <xf numFmtId="0" fontId="27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6" fontId="8" fillId="0" borderId="1" xfId="0" applyNumberFormat="1" applyFont="1" applyBorder="1" applyAlignment="1">
      <alignment horizontal="center" vertical="center"/>
    </xf>
    <xf numFmtId="6" fontId="8" fillId="0" borderId="1" xfId="0" applyNumberFormat="1" applyFont="1" applyBorder="1" applyAlignment="1">
      <alignment vertical="center"/>
    </xf>
    <xf numFmtId="0" fontId="8" fillId="0" borderId="1" xfId="0" applyFont="1" applyBorder="1"/>
    <xf numFmtId="0" fontId="8" fillId="0" borderId="11" xfId="0" applyFont="1" applyBorder="1" applyAlignment="1">
      <alignment vertical="center" wrapText="1"/>
    </xf>
    <xf numFmtId="6" fontId="8" fillId="0" borderId="6" xfId="0" applyNumberFormat="1" applyFont="1" applyBorder="1" applyAlignment="1">
      <alignment vertical="center"/>
    </xf>
    <xf numFmtId="0" fontId="8" fillId="0" borderId="11" xfId="0" applyFont="1" applyBorder="1"/>
    <xf numFmtId="0" fontId="8" fillId="0" borderId="7" xfId="0" applyFont="1" applyBorder="1"/>
    <xf numFmtId="6" fontId="8" fillId="0" borderId="8" xfId="0" applyNumberFormat="1" applyFont="1" applyBorder="1" applyAlignment="1">
      <alignment horizontal="center" vertical="center"/>
    </xf>
    <xf numFmtId="6" fontId="8" fillId="0" borderId="9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42" fontId="8" fillId="0" borderId="1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2" fontId="8" fillId="0" borderId="15" xfId="0" applyNumberFormat="1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6" fontId="8" fillId="0" borderId="14" xfId="0" applyNumberFormat="1" applyFont="1" applyBorder="1" applyAlignment="1">
      <alignment horizontal="center" vertical="center"/>
    </xf>
    <xf numFmtId="6" fontId="8" fillId="0" borderId="15" xfId="0" applyNumberFormat="1" applyFont="1" applyBorder="1" applyAlignment="1">
      <alignment vertical="center"/>
    </xf>
    <xf numFmtId="0" fontId="27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0" fillId="0" borderId="1" xfId="0" applyBorder="1"/>
    <xf numFmtId="42" fontId="9" fillId="2" borderId="1" xfId="0" applyNumberFormat="1" applyFont="1" applyFill="1" applyBorder="1"/>
    <xf numFmtId="42" fontId="9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wrapText="1"/>
    </xf>
    <xf numFmtId="42" fontId="9" fillId="2" borderId="0" xfId="0" applyNumberFormat="1" applyFont="1" applyFill="1"/>
    <xf numFmtId="1" fontId="7" fillId="2" borderId="0" xfId="0" applyNumberFormat="1" applyFont="1" applyFill="1" applyAlignment="1">
      <alignment horizontal="center"/>
    </xf>
    <xf numFmtId="42" fontId="9" fillId="2" borderId="0" xfId="0" applyNumberFormat="1" applyFont="1" applyFill="1" applyAlignment="1">
      <alignment horizontal="right"/>
    </xf>
    <xf numFmtId="0" fontId="28" fillId="0" borderId="0" xfId="0" applyFont="1" applyAlignment="1">
      <alignment horizontal="center"/>
    </xf>
    <xf numFmtId="0" fontId="26" fillId="0" borderId="0" xfId="0" applyFont="1"/>
    <xf numFmtId="166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/>
    </xf>
    <xf numFmtId="6" fontId="8" fillId="0" borderId="0" xfId="0" applyNumberFormat="1" applyFont="1" applyAlignment="1">
      <alignment horizontal="center" vertical="center"/>
    </xf>
    <xf numFmtId="0" fontId="10" fillId="2" borderId="0" xfId="0" applyFont="1" applyFill="1"/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49" fontId="15" fillId="4" borderId="12" xfId="0" applyNumberFormat="1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0" fillId="0" borderId="0" xfId="0"/>
    <xf numFmtId="0" fontId="0" fillId="0" borderId="7" xfId="0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6" fillId="0" borderId="1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FE78D-4805-4742-9613-F5B6F7F8A011}">
  <dimension ref="B3:L35"/>
  <sheetViews>
    <sheetView topLeftCell="A8" workbookViewId="0">
      <selection activeCell="P32" sqref="P32"/>
    </sheetView>
  </sheetViews>
  <sheetFormatPr baseColWidth="10" defaultColWidth="8.83203125" defaultRowHeight="16" x14ac:dyDescent="0.2"/>
  <cols>
    <col min="3" max="3" width="34.83203125" customWidth="1"/>
    <col min="4" max="4" width="11.5" customWidth="1"/>
    <col min="6" max="6" width="10.33203125" customWidth="1"/>
    <col min="8" max="8" width="11.5" customWidth="1"/>
  </cols>
  <sheetData>
    <row r="3" spans="2:12" ht="39" x14ac:dyDescent="0.2">
      <c r="B3" s="1"/>
      <c r="C3" s="2"/>
      <c r="D3" s="1"/>
      <c r="E3" s="1"/>
      <c r="F3" s="1"/>
      <c r="G3" s="1"/>
      <c r="H3" s="1"/>
      <c r="I3" s="1"/>
      <c r="J3" s="1"/>
    </row>
    <row r="4" spans="2:12" ht="47" x14ac:dyDescent="0.55000000000000004">
      <c r="B4" s="1"/>
      <c r="C4" s="3"/>
      <c r="D4" s="4"/>
      <c r="E4" s="5"/>
      <c r="F4" s="5"/>
      <c r="G4" s="5"/>
      <c r="H4" s="5"/>
      <c r="I4" s="5"/>
      <c r="J4" s="5"/>
    </row>
    <row r="5" spans="2:12" ht="19" x14ac:dyDescent="0.25">
      <c r="B5" s="1"/>
      <c r="C5" s="6" t="s">
        <v>0</v>
      </c>
      <c r="D5" s="1"/>
      <c r="E5" s="1"/>
      <c r="F5" s="1"/>
      <c r="G5" s="1"/>
      <c r="H5" s="1"/>
      <c r="I5" s="1"/>
      <c r="J5" s="1"/>
    </row>
    <row r="6" spans="2:12" ht="34" x14ac:dyDescent="0.2">
      <c r="B6" s="5"/>
      <c r="C6" s="7" t="s">
        <v>1</v>
      </c>
      <c r="D6" s="8" t="s">
        <v>2</v>
      </c>
      <c r="E6" s="8" t="s">
        <v>3</v>
      </c>
      <c r="F6" s="9" t="s">
        <v>4</v>
      </c>
      <c r="G6" s="9" t="s">
        <v>5</v>
      </c>
      <c r="H6" s="8" t="s">
        <v>6</v>
      </c>
      <c r="I6" s="9" t="s">
        <v>6</v>
      </c>
      <c r="J6" s="10"/>
    </row>
    <row r="7" spans="2:12" x14ac:dyDescent="0.2">
      <c r="B7" s="1"/>
      <c r="C7" s="11" t="s">
        <v>7</v>
      </c>
      <c r="D7" s="12">
        <v>394</v>
      </c>
      <c r="E7" s="13">
        <v>17</v>
      </c>
      <c r="F7" s="12">
        <f>D7*0.75</f>
        <v>295.5</v>
      </c>
      <c r="G7" s="14">
        <f>F7/1.15/20</f>
        <v>12.847826086956522</v>
      </c>
      <c r="H7" s="15">
        <v>0.25</v>
      </c>
      <c r="I7" s="16">
        <f>D7-F7</f>
        <v>98.5</v>
      </c>
      <c r="J7" s="17"/>
      <c r="L7" s="18"/>
    </row>
    <row r="8" spans="2:12" x14ac:dyDescent="0.2">
      <c r="B8" s="1"/>
      <c r="C8" s="11" t="s">
        <v>15</v>
      </c>
      <c r="D8" s="12">
        <v>767</v>
      </c>
      <c r="E8" s="13">
        <v>33</v>
      </c>
      <c r="F8" s="12">
        <f>D8*0.75</f>
        <v>575.25</v>
      </c>
      <c r="G8" s="14">
        <f>F8/1.15/20</f>
        <v>25.010869565217394</v>
      </c>
      <c r="H8" s="15">
        <v>0.25</v>
      </c>
      <c r="I8" s="16">
        <f>D8-F8</f>
        <v>191.75</v>
      </c>
      <c r="J8" s="17"/>
    </row>
    <row r="9" spans="2:12" x14ac:dyDescent="0.2">
      <c r="B9" s="1"/>
      <c r="C9" s="19" t="s">
        <v>9</v>
      </c>
      <c r="D9" s="12">
        <f>SUM(D7:D8)</f>
        <v>1161</v>
      </c>
      <c r="E9" s="20">
        <f>SUM(E7:E8)</f>
        <v>50</v>
      </c>
      <c r="F9" s="21">
        <f>SUM(F7:F8)</f>
        <v>870.75</v>
      </c>
      <c r="G9" s="22">
        <f>SUM(G7:G8)</f>
        <v>37.858695652173914</v>
      </c>
      <c r="H9" s="15">
        <f>(1-(F9/D9))</f>
        <v>0.25</v>
      </c>
      <c r="I9" s="23">
        <f>SUM(I7:I8)</f>
        <v>290.25</v>
      </c>
      <c r="J9" s="24"/>
    </row>
    <row r="10" spans="2:12" x14ac:dyDescent="0.2">
      <c r="B10" s="1"/>
      <c r="C10" s="25"/>
      <c r="D10" s="25"/>
      <c r="E10" s="25"/>
      <c r="F10" s="25"/>
      <c r="G10" s="25"/>
      <c r="H10" s="25"/>
      <c r="I10" s="25"/>
      <c r="J10" s="25"/>
    </row>
    <row r="11" spans="2:12" ht="19" x14ac:dyDescent="0.25">
      <c r="B11" s="6"/>
      <c r="C11" s="26" t="s">
        <v>10</v>
      </c>
      <c r="D11" s="27"/>
      <c r="E11" s="27"/>
      <c r="F11" s="27"/>
      <c r="G11" s="27"/>
      <c r="H11" s="27"/>
      <c r="I11" s="27"/>
      <c r="J11" s="27"/>
    </row>
    <row r="12" spans="2:12" ht="19" x14ac:dyDescent="0.25">
      <c r="B12" s="6"/>
      <c r="C12" s="28" t="s">
        <v>11</v>
      </c>
      <c r="D12" s="29" t="s">
        <v>2</v>
      </c>
      <c r="E12" s="30"/>
      <c r="F12" s="30"/>
      <c r="G12" s="27"/>
      <c r="H12" s="31"/>
      <c r="I12" s="32"/>
      <c r="J12" s="32"/>
    </row>
    <row r="13" spans="2:12" ht="19" x14ac:dyDescent="0.25">
      <c r="B13" s="6"/>
      <c r="C13" s="11" t="s">
        <v>7</v>
      </c>
      <c r="D13" s="12">
        <v>512</v>
      </c>
      <c r="E13" s="33"/>
      <c r="F13" s="34"/>
      <c r="G13" s="33"/>
      <c r="H13" s="35"/>
      <c r="I13" s="17"/>
      <c r="J13" s="17"/>
    </row>
    <row r="14" spans="2:12" ht="19" x14ac:dyDescent="0.25">
      <c r="B14" s="6"/>
      <c r="C14" s="11" t="s">
        <v>8</v>
      </c>
      <c r="D14" s="12">
        <v>997</v>
      </c>
      <c r="E14" s="33"/>
      <c r="F14" s="34"/>
      <c r="G14" s="33"/>
      <c r="H14" s="35"/>
      <c r="I14" s="17"/>
      <c r="J14" s="17"/>
    </row>
    <row r="15" spans="2:12" x14ac:dyDescent="0.2">
      <c r="B15" s="1"/>
      <c r="C15" s="19" t="s">
        <v>9</v>
      </c>
      <c r="D15" s="36">
        <f>SUM(D13:D14)</f>
        <v>1509</v>
      </c>
      <c r="E15" s="33"/>
      <c r="F15" s="24"/>
      <c r="G15" s="37"/>
      <c r="H15" s="35"/>
      <c r="I15" s="24"/>
      <c r="J15" s="24"/>
    </row>
    <row r="16" spans="2:12" x14ac:dyDescent="0.2">
      <c r="B16" s="1"/>
      <c r="C16" s="1"/>
      <c r="D16" s="1"/>
      <c r="E16" s="1"/>
      <c r="F16" s="1"/>
      <c r="G16" s="1"/>
      <c r="H16" s="1"/>
      <c r="I16" s="1"/>
      <c r="J16" s="1"/>
    </row>
    <row r="18" spans="3:11" ht="19" x14ac:dyDescent="0.25">
      <c r="C18" s="6" t="s">
        <v>0</v>
      </c>
      <c r="D18" s="1"/>
      <c r="E18" s="1"/>
      <c r="F18" s="1"/>
      <c r="G18" s="1"/>
      <c r="H18" s="1"/>
      <c r="I18" s="1"/>
    </row>
    <row r="19" spans="3:11" ht="34" x14ac:dyDescent="0.2">
      <c r="C19" s="7" t="s">
        <v>1</v>
      </c>
      <c r="D19" s="8" t="s">
        <v>2</v>
      </c>
      <c r="E19" s="8" t="s">
        <v>3</v>
      </c>
      <c r="F19" s="9" t="s">
        <v>4</v>
      </c>
      <c r="G19" s="9" t="s">
        <v>5</v>
      </c>
      <c r="H19" s="8" t="s">
        <v>6</v>
      </c>
      <c r="I19" s="9" t="s">
        <v>6</v>
      </c>
    </row>
    <row r="20" spans="3:11" x14ac:dyDescent="0.2">
      <c r="C20" s="11" t="s">
        <v>7</v>
      </c>
      <c r="D20" s="12">
        <v>394</v>
      </c>
      <c r="E20" s="13">
        <v>17</v>
      </c>
      <c r="F20" s="12">
        <f>D20*0.75</f>
        <v>295.5</v>
      </c>
      <c r="G20" s="14">
        <f>F20/1.15/20</f>
        <v>12.847826086956522</v>
      </c>
      <c r="H20" s="15">
        <v>0.25</v>
      </c>
      <c r="I20" s="16">
        <f>D20-F20</f>
        <v>98.5</v>
      </c>
    </row>
    <row r="21" spans="3:11" x14ac:dyDescent="0.2">
      <c r="C21" s="11" t="s">
        <v>16</v>
      </c>
      <c r="D21" s="12">
        <v>302</v>
      </c>
      <c r="E21" s="13">
        <v>13</v>
      </c>
      <c r="F21" s="12">
        <f>D21*0.75</f>
        <v>226.5</v>
      </c>
      <c r="G21" s="14">
        <f>F21/1.15/20</f>
        <v>9.8478260869565215</v>
      </c>
      <c r="H21" s="15">
        <v>0.25</v>
      </c>
      <c r="I21" s="16">
        <f>D21-F21</f>
        <v>75.5</v>
      </c>
      <c r="K21" s="48"/>
    </row>
    <row r="22" spans="3:11" x14ac:dyDescent="0.2">
      <c r="C22" s="19" t="s">
        <v>9</v>
      </c>
      <c r="D22" s="12">
        <f>SUM(D20:D21)</f>
        <v>696</v>
      </c>
      <c r="E22" s="20">
        <f>SUM(E20:E21)</f>
        <v>30</v>
      </c>
      <c r="F22" s="21">
        <f>SUM(F20:F21)</f>
        <v>522</v>
      </c>
      <c r="G22" s="22">
        <f>SUM(G20:G21)</f>
        <v>22.695652173913043</v>
      </c>
      <c r="H22" s="15">
        <f>(1-(F22/D22))</f>
        <v>0.25</v>
      </c>
      <c r="I22" s="23">
        <f>SUM(I20:I21)</f>
        <v>174</v>
      </c>
    </row>
    <row r="23" spans="3:11" x14ac:dyDescent="0.2">
      <c r="C23" s="25"/>
      <c r="D23" s="25"/>
      <c r="E23" s="25"/>
      <c r="F23" s="25"/>
      <c r="G23" s="25"/>
      <c r="H23" s="25"/>
      <c r="I23" s="25"/>
    </row>
    <row r="24" spans="3:11" ht="19" x14ac:dyDescent="0.25">
      <c r="C24" s="26" t="s">
        <v>10</v>
      </c>
      <c r="D24" s="27"/>
      <c r="E24" s="27"/>
      <c r="F24" s="27"/>
      <c r="G24" s="27"/>
      <c r="H24" s="27"/>
      <c r="I24" s="27"/>
    </row>
    <row r="25" spans="3:11" ht="17" x14ac:dyDescent="0.2">
      <c r="C25" s="28" t="s">
        <v>11</v>
      </c>
      <c r="D25" s="29" t="s">
        <v>2</v>
      </c>
      <c r="E25" s="30"/>
      <c r="F25" s="30"/>
      <c r="G25" s="27"/>
      <c r="H25" s="31"/>
      <c r="I25" s="32"/>
    </row>
    <row r="26" spans="3:11" x14ac:dyDescent="0.2">
      <c r="C26" s="11" t="s">
        <v>7</v>
      </c>
      <c r="D26" s="12">
        <v>512</v>
      </c>
      <c r="E26" s="33"/>
      <c r="F26" s="34"/>
      <c r="G26" s="33"/>
      <c r="H26" s="35"/>
      <c r="I26" s="17"/>
    </row>
    <row r="27" spans="3:11" x14ac:dyDescent="0.2">
      <c r="C27" s="11" t="s">
        <v>16</v>
      </c>
      <c r="D27" s="12">
        <v>393</v>
      </c>
      <c r="E27" s="33"/>
      <c r="F27" s="34"/>
      <c r="G27" s="33"/>
      <c r="H27" s="35"/>
      <c r="I27" s="17"/>
    </row>
    <row r="28" spans="3:11" x14ac:dyDescent="0.2">
      <c r="C28" s="19" t="s">
        <v>9</v>
      </c>
      <c r="D28" s="36">
        <f>SUM(D26:D27)</f>
        <v>905</v>
      </c>
      <c r="E28" s="33"/>
      <c r="F28" s="24"/>
      <c r="G28" s="37"/>
      <c r="H28" s="35"/>
      <c r="I28" s="24"/>
    </row>
    <row r="31" spans="3:11" ht="32" thickBot="1" x14ac:dyDescent="0.4">
      <c r="C31" s="109"/>
      <c r="D31" s="109"/>
      <c r="E31" s="109"/>
      <c r="F31" s="109"/>
      <c r="G31" s="109"/>
      <c r="H31" s="109"/>
    </row>
    <row r="32" spans="3:11" ht="19" x14ac:dyDescent="0.25">
      <c r="C32" s="110" t="s">
        <v>12</v>
      </c>
      <c r="D32" s="112" t="s">
        <v>13</v>
      </c>
      <c r="E32" s="112"/>
      <c r="F32" s="113"/>
      <c r="G32" s="114"/>
      <c r="H32" s="115"/>
    </row>
    <row r="33" spans="3:8" x14ac:dyDescent="0.2">
      <c r="C33" s="111"/>
      <c r="D33" s="40" t="s">
        <v>14</v>
      </c>
      <c r="E33" s="40" t="s">
        <v>3</v>
      </c>
      <c r="F33" s="41" t="s">
        <v>6</v>
      </c>
      <c r="G33" s="39"/>
      <c r="H33" s="39"/>
    </row>
    <row r="34" spans="3:8" x14ac:dyDescent="0.2">
      <c r="C34" s="50" t="s">
        <v>17</v>
      </c>
      <c r="D34" s="49">
        <v>871</v>
      </c>
      <c r="E34" s="40">
        <v>38</v>
      </c>
      <c r="F34" s="51">
        <v>290</v>
      </c>
      <c r="G34" s="39"/>
      <c r="H34" s="39"/>
    </row>
    <row r="35" spans="3:8" ht="17" thickBot="1" x14ac:dyDescent="0.25">
      <c r="C35" s="43" t="s">
        <v>18</v>
      </c>
      <c r="D35" s="44">
        <v>522</v>
      </c>
      <c r="E35" s="45">
        <v>23</v>
      </c>
      <c r="F35" s="46">
        <v>174</v>
      </c>
      <c r="G35" s="47"/>
      <c r="H35" s="47"/>
    </row>
  </sheetData>
  <mergeCells count="4">
    <mergeCell ref="C31:H31"/>
    <mergeCell ref="C32:C33"/>
    <mergeCell ref="D32:F32"/>
    <mergeCell ref="G32:H32"/>
  </mergeCells>
  <pageMargins left="0.7" right="0.7" top="0.78740157499999996" bottom="0.78740157499999996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685C7-F95F-6542-92D7-8F13E4728CC0}">
  <sheetPr>
    <pageSetUpPr fitToPage="1"/>
  </sheetPr>
  <dimension ref="A1:E20"/>
  <sheetViews>
    <sheetView workbookViewId="0">
      <selection activeCell="K16" sqref="K16"/>
    </sheetView>
  </sheetViews>
  <sheetFormatPr baseColWidth="10" defaultRowHeight="16" x14ac:dyDescent="0.2"/>
  <cols>
    <col min="2" max="2" width="59.5" customWidth="1"/>
    <col min="3" max="3" width="11.5" bestFit="1" customWidth="1"/>
    <col min="4" max="4" width="11" bestFit="1" customWidth="1"/>
    <col min="5" max="5" width="11.83203125" customWidth="1"/>
  </cols>
  <sheetData>
    <row r="1" spans="1:5" ht="34" x14ac:dyDescent="0.2">
      <c r="A1" s="116" t="s">
        <v>56</v>
      </c>
      <c r="B1" s="116"/>
      <c r="C1" s="116"/>
      <c r="D1" s="116"/>
      <c r="E1" s="116"/>
    </row>
    <row r="2" spans="1:5" ht="31" x14ac:dyDescent="0.35">
      <c r="A2" s="62" t="s">
        <v>47</v>
      </c>
      <c r="B2" s="62" t="s">
        <v>12</v>
      </c>
      <c r="C2" s="62" t="s">
        <v>48</v>
      </c>
      <c r="D2" s="62" t="s">
        <v>49</v>
      </c>
      <c r="E2" s="62" t="s">
        <v>50</v>
      </c>
    </row>
    <row r="3" spans="1:5" ht="31" x14ac:dyDescent="0.35">
      <c r="A3" s="117" t="s">
        <v>90</v>
      </c>
      <c r="B3" s="118"/>
      <c r="C3" s="118"/>
      <c r="D3" s="118"/>
      <c r="E3" s="118"/>
    </row>
    <row r="4" spans="1:5" ht="25" x14ac:dyDescent="0.25">
      <c r="A4" s="63" t="s">
        <v>19</v>
      </c>
      <c r="B4" s="63" t="s">
        <v>20</v>
      </c>
      <c r="C4" s="64">
        <v>400</v>
      </c>
      <c r="D4" s="65">
        <v>17</v>
      </c>
      <c r="E4" s="64">
        <v>100</v>
      </c>
    </row>
    <row r="5" spans="1:5" ht="25" x14ac:dyDescent="0.25">
      <c r="A5" s="63" t="s">
        <v>23</v>
      </c>
      <c r="B5" s="63" t="s">
        <v>24</v>
      </c>
      <c r="C5" s="64">
        <v>400</v>
      </c>
      <c r="D5" s="65">
        <v>17</v>
      </c>
      <c r="E5" s="64">
        <v>100</v>
      </c>
    </row>
    <row r="6" spans="1:5" ht="25" x14ac:dyDescent="0.25">
      <c r="A6" s="63" t="s">
        <v>25</v>
      </c>
      <c r="B6" s="63" t="s">
        <v>26</v>
      </c>
      <c r="C6" s="64">
        <v>400</v>
      </c>
      <c r="D6" s="65">
        <v>17</v>
      </c>
      <c r="E6" s="64">
        <v>100</v>
      </c>
    </row>
    <row r="7" spans="1:5" ht="25" x14ac:dyDescent="0.25">
      <c r="A7" s="63" t="s">
        <v>27</v>
      </c>
      <c r="B7" s="63" t="s">
        <v>28</v>
      </c>
      <c r="C7" s="64">
        <v>472</v>
      </c>
      <c r="D7" s="65">
        <v>21</v>
      </c>
      <c r="E7" s="64">
        <v>118</v>
      </c>
    </row>
    <row r="8" spans="1:5" ht="25" x14ac:dyDescent="0.25">
      <c r="A8" s="63" t="s">
        <v>51</v>
      </c>
      <c r="B8" s="63" t="s">
        <v>30</v>
      </c>
      <c r="C8" s="64">
        <v>472</v>
      </c>
      <c r="D8" s="65">
        <v>21</v>
      </c>
      <c r="E8" s="64">
        <v>118</v>
      </c>
    </row>
    <row r="9" spans="1:5" ht="25" x14ac:dyDescent="0.25">
      <c r="A9" s="63" t="s">
        <v>31</v>
      </c>
      <c r="B9" s="63" t="s">
        <v>32</v>
      </c>
      <c r="C9" s="64">
        <v>400</v>
      </c>
      <c r="D9" s="65">
        <v>17</v>
      </c>
      <c r="E9" s="66">
        <v>100</v>
      </c>
    </row>
    <row r="10" spans="1:5" ht="25" x14ac:dyDescent="0.25">
      <c r="A10" s="63" t="s">
        <v>33</v>
      </c>
      <c r="B10" s="63" t="s">
        <v>34</v>
      </c>
      <c r="C10" s="64">
        <v>400</v>
      </c>
      <c r="D10" s="65">
        <v>17</v>
      </c>
      <c r="E10" s="66">
        <v>100</v>
      </c>
    </row>
    <row r="11" spans="1:5" ht="25" x14ac:dyDescent="0.25">
      <c r="A11" s="63" t="s">
        <v>35</v>
      </c>
      <c r="B11" s="63" t="s">
        <v>36</v>
      </c>
      <c r="C11" s="66">
        <v>472</v>
      </c>
      <c r="D11" s="65">
        <v>21</v>
      </c>
      <c r="E11" s="64">
        <v>118</v>
      </c>
    </row>
    <row r="12" spans="1:5" ht="25" x14ac:dyDescent="0.25">
      <c r="A12" s="63" t="s">
        <v>52</v>
      </c>
      <c r="B12" s="63" t="s">
        <v>37</v>
      </c>
      <c r="C12" s="66">
        <v>472</v>
      </c>
      <c r="D12" s="65">
        <v>21</v>
      </c>
      <c r="E12" s="64">
        <v>118</v>
      </c>
    </row>
    <row r="13" spans="1:5" ht="25" x14ac:dyDescent="0.25">
      <c r="A13" s="63" t="s">
        <v>38</v>
      </c>
      <c r="B13" s="63" t="s">
        <v>39</v>
      </c>
      <c r="C13" s="66">
        <v>400</v>
      </c>
      <c r="D13" s="65">
        <v>17</v>
      </c>
      <c r="E13" s="66">
        <v>100</v>
      </c>
    </row>
    <row r="14" spans="1:5" ht="25" x14ac:dyDescent="0.25">
      <c r="A14" s="63" t="s">
        <v>40</v>
      </c>
      <c r="B14" s="63" t="s">
        <v>41</v>
      </c>
      <c r="C14" s="66">
        <v>472</v>
      </c>
      <c r="D14" s="65">
        <v>21</v>
      </c>
      <c r="E14" s="64">
        <v>118</v>
      </c>
    </row>
    <row r="15" spans="1:5" ht="25" x14ac:dyDescent="0.25">
      <c r="A15" s="63" t="s">
        <v>53</v>
      </c>
      <c r="B15" s="63" t="s">
        <v>42</v>
      </c>
      <c r="C15" s="66">
        <v>472</v>
      </c>
      <c r="D15" s="65">
        <v>21</v>
      </c>
      <c r="E15" s="64">
        <v>118</v>
      </c>
    </row>
    <row r="16" spans="1:5" ht="25" x14ac:dyDescent="0.25">
      <c r="A16" s="63" t="s">
        <v>43</v>
      </c>
      <c r="B16" s="63" t="s">
        <v>44</v>
      </c>
      <c r="C16" s="64">
        <v>544</v>
      </c>
      <c r="D16" s="65">
        <v>24</v>
      </c>
      <c r="E16" s="64">
        <v>136</v>
      </c>
    </row>
    <row r="17" spans="1:5" ht="26" x14ac:dyDescent="0.3">
      <c r="A17" s="67" t="s">
        <v>54</v>
      </c>
      <c r="B17" s="63" t="s">
        <v>46</v>
      </c>
      <c r="C17" s="64">
        <v>544</v>
      </c>
      <c r="D17" s="65">
        <v>24</v>
      </c>
      <c r="E17" s="64">
        <v>136</v>
      </c>
    </row>
    <row r="18" spans="1:5" ht="31" x14ac:dyDescent="0.35">
      <c r="A18" s="119" t="s">
        <v>87</v>
      </c>
      <c r="B18" s="119"/>
      <c r="C18" s="119"/>
      <c r="D18" s="119"/>
      <c r="E18" s="119"/>
    </row>
    <row r="19" spans="1:5" ht="26" x14ac:dyDescent="0.3">
      <c r="A19" s="67" t="s">
        <v>55</v>
      </c>
      <c r="B19" s="63" t="s">
        <v>17</v>
      </c>
      <c r="C19" s="68">
        <v>871</v>
      </c>
      <c r="D19" s="69">
        <v>38</v>
      </c>
      <c r="E19" s="68">
        <v>290</v>
      </c>
    </row>
    <row r="20" spans="1:5" ht="26" x14ac:dyDescent="0.3">
      <c r="A20" s="67"/>
      <c r="B20" s="63" t="s">
        <v>18</v>
      </c>
      <c r="C20" s="68">
        <v>522</v>
      </c>
      <c r="D20" s="70">
        <v>22.695652173913043</v>
      </c>
      <c r="E20" s="68">
        <v>174</v>
      </c>
    </row>
  </sheetData>
  <mergeCells count="3">
    <mergeCell ref="A1:E1"/>
    <mergeCell ref="A3:E3"/>
    <mergeCell ref="A18:E18"/>
  </mergeCells>
  <pageMargins left="0.7" right="0.7" top="0.78740157499999996" bottom="0.78740157499999996" header="0.3" footer="0.3"/>
  <pageSetup paperSize="9" scale="78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15FBF-26C6-9A4D-BC42-119BE81C5D81}">
  <dimension ref="A3:K18"/>
  <sheetViews>
    <sheetView workbookViewId="0">
      <selection activeCell="O22" sqref="O22"/>
    </sheetView>
  </sheetViews>
  <sheetFormatPr baseColWidth="10" defaultRowHeight="16" x14ac:dyDescent="0.2"/>
  <cols>
    <col min="2" max="2" width="35.33203125" customWidth="1"/>
    <col min="9" max="9" width="17" customWidth="1"/>
    <col min="10" max="10" width="16.33203125" customWidth="1"/>
  </cols>
  <sheetData>
    <row r="3" spans="1:11" x14ac:dyDescent="0.2">
      <c r="A3" s="52" t="s">
        <v>19</v>
      </c>
      <c r="B3" s="52" t="s">
        <v>20</v>
      </c>
      <c r="C3" s="53">
        <v>15</v>
      </c>
      <c r="D3" s="54">
        <v>400</v>
      </c>
      <c r="E3" s="53">
        <v>17</v>
      </c>
      <c r="F3" s="53" t="s">
        <v>21</v>
      </c>
      <c r="G3" s="55">
        <v>44256</v>
      </c>
      <c r="H3" s="55">
        <v>44286</v>
      </c>
      <c r="I3" s="52" t="s">
        <v>22</v>
      </c>
      <c r="J3" s="56">
        <v>100</v>
      </c>
      <c r="K3" s="57">
        <v>650</v>
      </c>
    </row>
    <row r="4" spans="1:11" x14ac:dyDescent="0.2">
      <c r="A4" s="52" t="s">
        <v>23</v>
      </c>
      <c r="B4" s="52" t="s">
        <v>24</v>
      </c>
      <c r="C4" s="53">
        <v>15</v>
      </c>
      <c r="D4" s="54">
        <v>400</v>
      </c>
      <c r="E4" s="53">
        <v>17</v>
      </c>
      <c r="F4" s="53" t="s">
        <v>21</v>
      </c>
      <c r="G4" s="55">
        <v>44256</v>
      </c>
      <c r="H4" s="55">
        <v>44286</v>
      </c>
      <c r="I4" s="52" t="s">
        <v>22</v>
      </c>
      <c r="J4" s="56">
        <v>100</v>
      </c>
      <c r="K4" s="57">
        <v>650</v>
      </c>
    </row>
    <row r="5" spans="1:11" x14ac:dyDescent="0.2">
      <c r="A5" s="52" t="s">
        <v>25</v>
      </c>
      <c r="B5" s="52" t="s">
        <v>26</v>
      </c>
      <c r="C5" s="53">
        <v>15</v>
      </c>
      <c r="D5" s="54">
        <v>400</v>
      </c>
      <c r="E5" s="53">
        <v>17</v>
      </c>
      <c r="F5" s="53" t="s">
        <v>21</v>
      </c>
      <c r="G5" s="55">
        <v>44256</v>
      </c>
      <c r="H5" s="55">
        <v>44286</v>
      </c>
      <c r="I5" s="52" t="s">
        <v>22</v>
      </c>
      <c r="J5" s="56">
        <v>100</v>
      </c>
      <c r="K5" s="57">
        <v>650</v>
      </c>
    </row>
    <row r="6" spans="1:11" x14ac:dyDescent="0.2">
      <c r="A6" s="52" t="s">
        <v>27</v>
      </c>
      <c r="B6" s="52" t="s">
        <v>28</v>
      </c>
      <c r="C6" s="53">
        <v>15</v>
      </c>
      <c r="D6" s="56">
        <v>472</v>
      </c>
      <c r="E6" s="53">
        <v>21</v>
      </c>
      <c r="F6" s="53" t="s">
        <v>21</v>
      </c>
      <c r="G6" s="55">
        <v>44256</v>
      </c>
      <c r="H6" s="55">
        <v>44286</v>
      </c>
      <c r="I6" s="52" t="s">
        <v>29</v>
      </c>
      <c r="J6" s="56">
        <v>118</v>
      </c>
      <c r="K6" s="57">
        <v>767</v>
      </c>
    </row>
    <row r="7" spans="1:11" x14ac:dyDescent="0.2">
      <c r="A7" s="52" t="s">
        <v>51</v>
      </c>
      <c r="B7" s="52" t="s">
        <v>30</v>
      </c>
      <c r="C7" s="53">
        <v>15</v>
      </c>
      <c r="D7" s="56">
        <v>472</v>
      </c>
      <c r="E7" s="53">
        <v>21</v>
      </c>
      <c r="F7" s="53" t="s">
        <v>21</v>
      </c>
      <c r="G7" s="55">
        <v>44256</v>
      </c>
      <c r="H7" s="55">
        <v>44286</v>
      </c>
      <c r="I7" s="52" t="s">
        <v>29</v>
      </c>
      <c r="J7" s="56">
        <v>118</v>
      </c>
      <c r="K7" s="57">
        <v>767</v>
      </c>
    </row>
    <row r="8" spans="1:11" x14ac:dyDescent="0.2">
      <c r="A8" s="52" t="s">
        <v>31</v>
      </c>
      <c r="B8" s="52" t="s">
        <v>32</v>
      </c>
      <c r="C8" s="53">
        <v>15</v>
      </c>
      <c r="D8" s="54">
        <v>400</v>
      </c>
      <c r="E8" s="53">
        <v>17</v>
      </c>
      <c r="F8" s="53" t="s">
        <v>21</v>
      </c>
      <c r="G8" s="55">
        <v>44256</v>
      </c>
      <c r="H8" s="55">
        <v>44286</v>
      </c>
      <c r="I8" s="52" t="s">
        <v>22</v>
      </c>
      <c r="J8" s="58">
        <v>100</v>
      </c>
      <c r="K8" s="57">
        <v>650</v>
      </c>
    </row>
    <row r="9" spans="1:11" x14ac:dyDescent="0.2">
      <c r="A9" s="52" t="s">
        <v>33</v>
      </c>
      <c r="B9" s="52" t="s">
        <v>34</v>
      </c>
      <c r="C9" s="53">
        <v>15</v>
      </c>
      <c r="D9" s="54">
        <v>400</v>
      </c>
      <c r="E9" s="53">
        <v>17</v>
      </c>
      <c r="F9" s="53" t="s">
        <v>21</v>
      </c>
      <c r="G9" s="55">
        <v>44256</v>
      </c>
      <c r="H9" s="55">
        <v>44286</v>
      </c>
      <c r="I9" s="52" t="s">
        <v>22</v>
      </c>
      <c r="J9" s="58">
        <v>100</v>
      </c>
      <c r="K9" s="57">
        <v>650</v>
      </c>
    </row>
    <row r="10" spans="1:11" x14ac:dyDescent="0.2">
      <c r="A10" s="52" t="s">
        <v>35</v>
      </c>
      <c r="B10" s="52" t="s">
        <v>36</v>
      </c>
      <c r="C10" s="53">
        <v>15</v>
      </c>
      <c r="D10" s="58">
        <v>472</v>
      </c>
      <c r="E10" s="53">
        <v>21</v>
      </c>
      <c r="F10" s="53" t="s">
        <v>21</v>
      </c>
      <c r="G10" s="55">
        <v>44256</v>
      </c>
      <c r="H10" s="55">
        <v>44286</v>
      </c>
      <c r="I10" s="52" t="s">
        <v>29</v>
      </c>
      <c r="J10" s="56">
        <v>118</v>
      </c>
      <c r="K10" s="57">
        <v>767</v>
      </c>
    </row>
    <row r="11" spans="1:11" x14ac:dyDescent="0.2">
      <c r="A11" s="52" t="s">
        <v>52</v>
      </c>
      <c r="B11" s="52" t="s">
        <v>37</v>
      </c>
      <c r="C11" s="53">
        <v>15</v>
      </c>
      <c r="D11" s="58">
        <v>472</v>
      </c>
      <c r="E11" s="53">
        <v>21</v>
      </c>
      <c r="F11" s="53" t="s">
        <v>21</v>
      </c>
      <c r="G11" s="55">
        <v>44256</v>
      </c>
      <c r="H11" s="55">
        <v>44286</v>
      </c>
      <c r="I11" s="52" t="s">
        <v>29</v>
      </c>
      <c r="J11" s="56">
        <v>118</v>
      </c>
      <c r="K11" s="57">
        <v>767</v>
      </c>
    </row>
    <row r="12" spans="1:11" x14ac:dyDescent="0.2">
      <c r="A12" s="52" t="s">
        <v>38</v>
      </c>
      <c r="B12" s="52" t="s">
        <v>39</v>
      </c>
      <c r="C12" s="53">
        <v>15</v>
      </c>
      <c r="D12" s="59">
        <v>400</v>
      </c>
      <c r="E12" s="53">
        <v>17</v>
      </c>
      <c r="F12" s="53" t="s">
        <v>21</v>
      </c>
      <c r="G12" s="55">
        <v>44256</v>
      </c>
      <c r="H12" s="55">
        <v>44286</v>
      </c>
      <c r="I12" s="52" t="s">
        <v>22</v>
      </c>
      <c r="J12" s="58">
        <v>100</v>
      </c>
      <c r="K12" s="57">
        <v>650</v>
      </c>
    </row>
    <row r="13" spans="1:11" x14ac:dyDescent="0.2">
      <c r="A13" s="52" t="s">
        <v>40</v>
      </c>
      <c r="B13" s="52" t="s">
        <v>41</v>
      </c>
      <c r="C13" s="53">
        <v>15</v>
      </c>
      <c r="D13" s="58">
        <v>472</v>
      </c>
      <c r="E13" s="53">
        <v>21</v>
      </c>
      <c r="F13" s="53" t="s">
        <v>21</v>
      </c>
      <c r="G13" s="55">
        <v>44256</v>
      </c>
      <c r="H13" s="55">
        <v>44286</v>
      </c>
      <c r="I13" s="52" t="s">
        <v>29</v>
      </c>
      <c r="J13" s="56">
        <v>118</v>
      </c>
      <c r="K13" s="57">
        <v>767</v>
      </c>
    </row>
    <row r="14" spans="1:11" x14ac:dyDescent="0.2">
      <c r="A14" s="52" t="s">
        <v>53</v>
      </c>
      <c r="B14" s="52" t="s">
        <v>42</v>
      </c>
      <c r="C14" s="53">
        <v>15</v>
      </c>
      <c r="D14" s="58">
        <v>472</v>
      </c>
      <c r="E14" s="53">
        <v>21</v>
      </c>
      <c r="F14" s="53" t="s">
        <v>21</v>
      </c>
      <c r="G14" s="55">
        <v>44256</v>
      </c>
      <c r="H14" s="55">
        <v>44286</v>
      </c>
      <c r="I14" s="52" t="s">
        <v>29</v>
      </c>
      <c r="J14" s="56">
        <v>118</v>
      </c>
      <c r="K14" s="57">
        <v>767</v>
      </c>
    </row>
    <row r="15" spans="1:11" x14ac:dyDescent="0.2">
      <c r="A15" s="52" t="s">
        <v>43</v>
      </c>
      <c r="B15" s="52" t="s">
        <v>44</v>
      </c>
      <c r="C15" s="53">
        <v>15</v>
      </c>
      <c r="D15" s="56">
        <v>544</v>
      </c>
      <c r="E15" s="53">
        <v>24</v>
      </c>
      <c r="F15" s="53" t="s">
        <v>21</v>
      </c>
      <c r="G15" s="55">
        <v>44256</v>
      </c>
      <c r="H15" s="55">
        <v>44286</v>
      </c>
      <c r="I15" s="52" t="s">
        <v>45</v>
      </c>
      <c r="J15" s="56">
        <v>136</v>
      </c>
      <c r="K15" s="57">
        <v>884</v>
      </c>
    </row>
    <row r="16" spans="1:11" x14ac:dyDescent="0.2">
      <c r="A16" s="52" t="s">
        <v>54</v>
      </c>
      <c r="B16" s="52" t="s">
        <v>46</v>
      </c>
      <c r="C16" s="53">
        <v>15</v>
      </c>
      <c r="D16" s="56">
        <v>544</v>
      </c>
      <c r="E16" s="53">
        <v>24</v>
      </c>
      <c r="F16" s="53" t="s">
        <v>21</v>
      </c>
      <c r="G16" s="55">
        <v>44256</v>
      </c>
      <c r="H16" s="55">
        <v>44286</v>
      </c>
      <c r="I16" s="52" t="s">
        <v>45</v>
      </c>
      <c r="J16" s="56">
        <v>136</v>
      </c>
      <c r="K16" s="57">
        <v>884</v>
      </c>
    </row>
    <row r="17" spans="1:11" x14ac:dyDescent="0.2">
      <c r="A17" s="52" t="s">
        <v>55</v>
      </c>
      <c r="B17" s="52" t="s">
        <v>17</v>
      </c>
      <c r="C17" s="53">
        <v>15</v>
      </c>
      <c r="D17" s="61">
        <v>870.75</v>
      </c>
      <c r="E17" s="53">
        <v>38</v>
      </c>
      <c r="F17" s="53" t="s">
        <v>21</v>
      </c>
      <c r="G17" s="55">
        <v>44256</v>
      </c>
      <c r="H17" s="55">
        <v>44286</v>
      </c>
      <c r="I17" s="60">
        <v>1161</v>
      </c>
      <c r="J17" s="56">
        <v>290</v>
      </c>
      <c r="K17" s="57">
        <v>1509</v>
      </c>
    </row>
    <row r="18" spans="1:11" x14ac:dyDescent="0.2">
      <c r="B18" s="52" t="s">
        <v>18</v>
      </c>
      <c r="C18" s="53">
        <v>15</v>
      </c>
      <c r="D18" s="61">
        <v>522</v>
      </c>
      <c r="E18" s="53">
        <v>23</v>
      </c>
      <c r="F18" s="53" t="s">
        <v>21</v>
      </c>
      <c r="G18" s="55">
        <v>44256</v>
      </c>
      <c r="H18" s="55">
        <v>44286</v>
      </c>
      <c r="I18" s="60">
        <v>696</v>
      </c>
      <c r="J18" s="56">
        <v>173</v>
      </c>
      <c r="K18" s="57">
        <v>905</v>
      </c>
    </row>
  </sheetData>
  <pageMargins left="0.7" right="0.7" top="0.78740157499999996" bottom="0.78740157499999996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C6B9-A35C-C449-8271-E8622C9ABA3D}">
  <dimension ref="B4:G22"/>
  <sheetViews>
    <sheetView tabSelected="1" zoomScaleNormal="100" workbookViewId="0">
      <selection activeCell="AA34" sqref="AA34"/>
    </sheetView>
  </sheetViews>
  <sheetFormatPr baseColWidth="10" defaultRowHeight="16" x14ac:dyDescent="0.2"/>
  <cols>
    <col min="2" max="2" width="31.6640625" customWidth="1"/>
  </cols>
  <sheetData>
    <row r="4" spans="2:7" ht="31" x14ac:dyDescent="0.35">
      <c r="B4" s="109" t="s">
        <v>90</v>
      </c>
      <c r="C4" s="120"/>
      <c r="D4" s="120"/>
      <c r="E4" s="120"/>
      <c r="F4" s="120"/>
      <c r="G4" s="120"/>
    </row>
    <row r="5" spans="2:7" s="38" customFormat="1" ht="27" thickBot="1" x14ac:dyDescent="0.35">
      <c r="B5" s="71" t="s">
        <v>57</v>
      </c>
    </row>
    <row r="6" spans="2:7" ht="19" x14ac:dyDescent="0.25">
      <c r="B6" s="110" t="s">
        <v>12</v>
      </c>
      <c r="C6" s="112" t="s">
        <v>13</v>
      </c>
      <c r="D6" s="112"/>
      <c r="E6" s="113"/>
      <c r="F6" s="115"/>
      <c r="G6" s="115"/>
    </row>
    <row r="7" spans="2:7" ht="17" thickBot="1" x14ac:dyDescent="0.25">
      <c r="B7" s="121"/>
      <c r="C7" s="45" t="s">
        <v>14</v>
      </c>
      <c r="D7" s="45" t="s">
        <v>3</v>
      </c>
      <c r="E7" s="89" t="s">
        <v>6</v>
      </c>
      <c r="F7" s="39"/>
      <c r="G7" s="39"/>
    </row>
    <row r="8" spans="2:7" x14ac:dyDescent="0.2">
      <c r="B8" s="85" t="s">
        <v>17</v>
      </c>
      <c r="C8" s="86">
        <v>871</v>
      </c>
      <c r="D8" s="87">
        <v>38</v>
      </c>
      <c r="E8" s="88">
        <v>290</v>
      </c>
      <c r="F8" s="39"/>
      <c r="G8" s="39"/>
    </row>
    <row r="9" spans="2:7" ht="17" thickBot="1" x14ac:dyDescent="0.25">
      <c r="B9" s="43" t="s">
        <v>18</v>
      </c>
      <c r="C9" s="44">
        <v>522</v>
      </c>
      <c r="D9" s="45">
        <v>23</v>
      </c>
      <c r="E9" s="46">
        <v>174</v>
      </c>
      <c r="F9" s="47"/>
      <c r="G9" s="47"/>
    </row>
    <row r="10" spans="2:7" x14ac:dyDescent="0.2">
      <c r="B10" t="s">
        <v>58</v>
      </c>
    </row>
    <row r="13" spans="2:7" ht="31" x14ac:dyDescent="0.35">
      <c r="B13" s="72" t="s">
        <v>87</v>
      </c>
    </row>
    <row r="14" spans="2:7" ht="27" thickBot="1" x14ac:dyDescent="0.35">
      <c r="B14" s="73" t="s">
        <v>59</v>
      </c>
    </row>
    <row r="15" spans="2:7" ht="26" x14ac:dyDescent="0.3">
      <c r="B15" s="122" t="s">
        <v>12</v>
      </c>
      <c r="C15" s="124" t="s">
        <v>13</v>
      </c>
      <c r="D15" s="124"/>
      <c r="E15" s="125"/>
    </row>
    <row r="16" spans="2:7" ht="22" thickBot="1" x14ac:dyDescent="0.3">
      <c r="B16" s="123"/>
      <c r="C16" s="93" t="s">
        <v>14</v>
      </c>
      <c r="D16" s="93" t="s">
        <v>3</v>
      </c>
      <c r="E16" s="94" t="s">
        <v>6</v>
      </c>
    </row>
    <row r="17" spans="2:5" ht="17" x14ac:dyDescent="0.2">
      <c r="B17" s="90" t="s">
        <v>60</v>
      </c>
      <c r="C17" s="91">
        <v>400</v>
      </c>
      <c r="D17" s="87">
        <v>17</v>
      </c>
      <c r="E17" s="92">
        <v>100</v>
      </c>
    </row>
    <row r="18" spans="2:5" ht="17" x14ac:dyDescent="0.2">
      <c r="B18" s="79" t="s">
        <v>88</v>
      </c>
      <c r="C18" s="76">
        <v>472</v>
      </c>
      <c r="D18" s="40">
        <v>21</v>
      </c>
      <c r="E18" s="80">
        <v>118</v>
      </c>
    </row>
    <row r="19" spans="2:5" ht="17" x14ac:dyDescent="0.2">
      <c r="B19" s="79" t="s">
        <v>89</v>
      </c>
      <c r="C19" s="76">
        <v>472</v>
      </c>
      <c r="D19" s="40">
        <v>21</v>
      </c>
      <c r="E19" s="80">
        <v>118</v>
      </c>
    </row>
    <row r="20" spans="2:5" ht="25" customHeight="1" x14ac:dyDescent="0.2">
      <c r="B20" s="81" t="s">
        <v>63</v>
      </c>
      <c r="C20" s="76">
        <v>544</v>
      </c>
      <c r="D20" s="40">
        <v>24</v>
      </c>
      <c r="E20" s="80">
        <v>136</v>
      </c>
    </row>
    <row r="21" spans="2:5" ht="25" customHeight="1" thickBot="1" x14ac:dyDescent="0.25">
      <c r="B21" s="82" t="s">
        <v>64</v>
      </c>
      <c r="C21" s="83">
        <v>544</v>
      </c>
      <c r="D21" s="45">
        <v>24</v>
      </c>
      <c r="E21" s="84">
        <v>136</v>
      </c>
    </row>
    <row r="22" spans="2:5" x14ac:dyDescent="0.2">
      <c r="B22" t="s">
        <v>65</v>
      </c>
    </row>
  </sheetData>
  <mergeCells count="6">
    <mergeCell ref="B4:G4"/>
    <mergeCell ref="B6:B7"/>
    <mergeCell ref="C6:E6"/>
    <mergeCell ref="F6:G6"/>
    <mergeCell ref="B15:B16"/>
    <mergeCell ref="C15:E15"/>
  </mergeCells>
  <pageMargins left="0.7" right="0.7" top="0.78740157499999996" bottom="0.78740157499999996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3CDC1-FA22-8F4F-BEC1-C46BB0E41068}">
  <dimension ref="B3:R95"/>
  <sheetViews>
    <sheetView workbookViewId="0">
      <selection activeCell="R14" sqref="R14"/>
    </sheetView>
  </sheetViews>
  <sheetFormatPr baseColWidth="10" defaultColWidth="8.83203125" defaultRowHeight="16" x14ac:dyDescent="0.2"/>
  <cols>
    <col min="3" max="3" width="38.6640625" customWidth="1"/>
    <col min="4" max="4" width="11.33203125" customWidth="1"/>
  </cols>
  <sheetData>
    <row r="3" spans="2:12" ht="39" x14ac:dyDescent="0.2">
      <c r="C3" s="2" t="s">
        <v>66</v>
      </c>
      <c r="D3" s="1"/>
      <c r="E3" s="1"/>
      <c r="F3" s="1"/>
      <c r="G3" s="1"/>
      <c r="H3" s="1"/>
      <c r="I3" s="1"/>
    </row>
    <row r="4" spans="2:12" ht="47" x14ac:dyDescent="0.55000000000000004">
      <c r="C4" s="3"/>
      <c r="D4" s="4"/>
      <c r="E4" s="5"/>
      <c r="F4" s="5"/>
      <c r="G4" s="5"/>
      <c r="H4" s="5"/>
      <c r="I4" s="5"/>
    </row>
    <row r="5" spans="2:12" ht="19" x14ac:dyDescent="0.25">
      <c r="C5" s="6" t="s">
        <v>0</v>
      </c>
      <c r="D5" s="1"/>
      <c r="E5" s="1"/>
      <c r="F5" s="1"/>
      <c r="G5" s="1"/>
      <c r="H5" s="1"/>
      <c r="I5" s="1"/>
    </row>
    <row r="6" spans="2:12" ht="19" x14ac:dyDescent="0.25">
      <c r="C6" s="6"/>
      <c r="D6" s="1"/>
      <c r="E6" s="1"/>
      <c r="F6" s="1"/>
      <c r="G6" s="1"/>
      <c r="H6" s="1"/>
      <c r="I6" s="1"/>
    </row>
    <row r="7" spans="2:12" ht="34" x14ac:dyDescent="0.2">
      <c r="B7" s="95" t="s">
        <v>67</v>
      </c>
      <c r="C7" s="7" t="s">
        <v>68</v>
      </c>
      <c r="D7" s="8" t="s">
        <v>69</v>
      </c>
      <c r="E7" s="8" t="s">
        <v>3</v>
      </c>
      <c r="F7" s="9" t="s">
        <v>4</v>
      </c>
      <c r="G7" s="9" t="s">
        <v>5</v>
      </c>
      <c r="H7" s="8" t="s">
        <v>6</v>
      </c>
      <c r="I7" s="9" t="s">
        <v>70</v>
      </c>
    </row>
    <row r="8" spans="2:12" x14ac:dyDescent="0.2">
      <c r="B8" s="96"/>
      <c r="C8" s="7" t="s">
        <v>71</v>
      </c>
      <c r="D8" s="12">
        <v>500</v>
      </c>
      <c r="E8" s="13">
        <v>22</v>
      </c>
      <c r="F8" s="97">
        <f>D8*0.8</f>
        <v>400</v>
      </c>
      <c r="G8" s="14">
        <f>F8/1.15/20</f>
        <v>17.391304347826086</v>
      </c>
      <c r="H8" s="15">
        <v>0.2</v>
      </c>
      <c r="I8" s="98">
        <f>D8-F8</f>
        <v>100</v>
      </c>
      <c r="K8" s="18"/>
      <c r="L8" s="18"/>
    </row>
    <row r="9" spans="2:12" x14ac:dyDescent="0.2">
      <c r="B9" s="96"/>
      <c r="C9" s="11" t="s">
        <v>72</v>
      </c>
      <c r="D9" s="12">
        <v>500</v>
      </c>
      <c r="E9" s="13">
        <v>22</v>
      </c>
      <c r="F9" s="97">
        <f t="shared" ref="F9:F12" si="0">D9*0.8</f>
        <v>400</v>
      </c>
      <c r="G9" s="14">
        <f t="shared" ref="G9:G12" si="1">F9/1.15/20</f>
        <v>17.391304347826086</v>
      </c>
      <c r="H9" s="15">
        <v>0.2</v>
      </c>
      <c r="I9" s="98">
        <f t="shared" ref="I9:I12" si="2">D9-F9</f>
        <v>100</v>
      </c>
    </row>
    <row r="10" spans="2:12" x14ac:dyDescent="0.2">
      <c r="B10" s="96"/>
      <c r="C10" s="11" t="s">
        <v>34</v>
      </c>
      <c r="D10" s="12">
        <v>500</v>
      </c>
      <c r="E10" s="13">
        <v>22</v>
      </c>
      <c r="F10" s="97">
        <f t="shared" si="0"/>
        <v>400</v>
      </c>
      <c r="G10" s="14">
        <f t="shared" si="1"/>
        <v>17.391304347826086</v>
      </c>
      <c r="H10" s="15">
        <v>0.2</v>
      </c>
      <c r="I10" s="98">
        <f t="shared" si="2"/>
        <v>100</v>
      </c>
    </row>
    <row r="11" spans="2:12" x14ac:dyDescent="0.2">
      <c r="B11" s="96"/>
      <c r="C11" s="11" t="s">
        <v>37</v>
      </c>
      <c r="D11" s="12">
        <v>590</v>
      </c>
      <c r="E11" s="13">
        <v>26</v>
      </c>
      <c r="F11" s="97">
        <f t="shared" si="0"/>
        <v>472</v>
      </c>
      <c r="G11" s="14">
        <f t="shared" si="1"/>
        <v>20.521739130434785</v>
      </c>
      <c r="H11" s="15">
        <v>0.2</v>
      </c>
      <c r="I11" s="98">
        <f t="shared" si="2"/>
        <v>118</v>
      </c>
    </row>
    <row r="12" spans="2:12" x14ac:dyDescent="0.2">
      <c r="B12" s="96"/>
      <c r="C12" s="11" t="s">
        <v>36</v>
      </c>
      <c r="D12" s="12">
        <v>590</v>
      </c>
      <c r="E12" s="13">
        <v>26</v>
      </c>
      <c r="F12" s="97">
        <f t="shared" si="0"/>
        <v>472</v>
      </c>
      <c r="G12" s="14">
        <f t="shared" si="1"/>
        <v>20.521739130434785</v>
      </c>
      <c r="H12" s="15">
        <v>0.2</v>
      </c>
      <c r="I12" s="98">
        <f t="shared" si="2"/>
        <v>118</v>
      </c>
      <c r="K12" s="18"/>
    </row>
    <row r="13" spans="2:12" x14ac:dyDescent="0.2">
      <c r="C13" s="25"/>
      <c r="D13" s="25"/>
      <c r="E13" s="25"/>
      <c r="F13" s="25"/>
      <c r="G13" s="25"/>
      <c r="H13" s="25"/>
      <c r="I13" s="25"/>
    </row>
    <row r="14" spans="2:12" ht="19" x14ac:dyDescent="0.25">
      <c r="C14" s="26" t="s">
        <v>10</v>
      </c>
      <c r="D14" s="27"/>
      <c r="E14" s="27"/>
      <c r="F14" s="27"/>
      <c r="G14" s="27"/>
      <c r="H14" s="27"/>
      <c r="I14" s="27"/>
    </row>
    <row r="15" spans="2:12" ht="17" x14ac:dyDescent="0.2">
      <c r="C15" s="99" t="s">
        <v>68</v>
      </c>
      <c r="D15" s="29" t="s">
        <v>2</v>
      </c>
      <c r="E15" s="30"/>
      <c r="F15" s="30"/>
      <c r="G15" s="27"/>
      <c r="H15" s="31"/>
      <c r="I15" s="32"/>
    </row>
    <row r="16" spans="2:12" ht="17" x14ac:dyDescent="0.2">
      <c r="C16" s="99" t="s">
        <v>71</v>
      </c>
      <c r="D16" s="12">
        <v>650</v>
      </c>
      <c r="E16" s="33"/>
      <c r="F16" s="34"/>
      <c r="G16" s="33"/>
      <c r="H16" s="35"/>
      <c r="I16" s="17"/>
    </row>
    <row r="17" spans="2:18" x14ac:dyDescent="0.2">
      <c r="C17" s="11" t="s">
        <v>72</v>
      </c>
      <c r="D17" s="12">
        <v>650</v>
      </c>
      <c r="E17" s="33"/>
      <c r="F17" s="34"/>
      <c r="G17" s="33"/>
      <c r="H17" s="35"/>
      <c r="I17" s="17"/>
    </row>
    <row r="18" spans="2:18" x14ac:dyDescent="0.2">
      <c r="C18" s="11" t="s">
        <v>34</v>
      </c>
      <c r="D18" s="12">
        <v>650</v>
      </c>
      <c r="E18" s="33"/>
      <c r="F18" s="34"/>
      <c r="G18" s="33"/>
      <c r="H18" s="35"/>
      <c r="I18" s="17"/>
    </row>
    <row r="19" spans="2:18" x14ac:dyDescent="0.2">
      <c r="C19" s="11" t="s">
        <v>37</v>
      </c>
      <c r="D19" s="12">
        <v>767</v>
      </c>
      <c r="E19" s="33"/>
      <c r="F19" s="34"/>
      <c r="G19" s="33"/>
      <c r="H19" s="35"/>
      <c r="I19" s="17"/>
    </row>
    <row r="20" spans="2:18" x14ac:dyDescent="0.2">
      <c r="C20" s="11" t="s">
        <v>36</v>
      </c>
      <c r="D20" s="12">
        <v>767</v>
      </c>
      <c r="E20" s="33"/>
      <c r="F20" s="34"/>
      <c r="G20" s="33"/>
      <c r="H20" s="35"/>
      <c r="I20" s="17"/>
    </row>
    <row r="25" spans="2:18" ht="19" x14ac:dyDescent="0.25">
      <c r="C25" s="6" t="s">
        <v>0</v>
      </c>
      <c r="D25" s="1"/>
      <c r="E25" s="1"/>
      <c r="F25" s="1"/>
      <c r="G25" s="1"/>
      <c r="H25" s="1"/>
      <c r="I25" s="1"/>
    </row>
    <row r="26" spans="2:18" ht="34" x14ac:dyDescent="0.2">
      <c r="B26" s="95" t="s">
        <v>67</v>
      </c>
      <c r="C26" s="7" t="s">
        <v>68</v>
      </c>
      <c r="D26" s="8" t="s">
        <v>69</v>
      </c>
      <c r="E26" s="8" t="s">
        <v>3</v>
      </c>
      <c r="F26" s="9" t="s">
        <v>4</v>
      </c>
      <c r="G26" s="9" t="s">
        <v>5</v>
      </c>
      <c r="H26" s="8" t="s">
        <v>6</v>
      </c>
      <c r="I26" s="9" t="s">
        <v>70</v>
      </c>
    </row>
    <row r="27" spans="2:18" x14ac:dyDescent="0.2">
      <c r="B27" s="96"/>
      <c r="C27" s="7" t="s">
        <v>73</v>
      </c>
      <c r="D27" s="12">
        <v>500</v>
      </c>
      <c r="E27" s="13">
        <v>22</v>
      </c>
      <c r="F27" s="97">
        <f>D27*0.8</f>
        <v>400</v>
      </c>
      <c r="G27" s="14">
        <f>F27/1.15/20</f>
        <v>17.391304347826086</v>
      </c>
      <c r="H27" s="15">
        <v>0.2</v>
      </c>
      <c r="I27" s="98">
        <f>D27-F27</f>
        <v>100</v>
      </c>
    </row>
    <row r="28" spans="2:18" x14ac:dyDescent="0.2">
      <c r="B28" s="96"/>
      <c r="C28" s="11" t="s">
        <v>74</v>
      </c>
      <c r="D28" s="12">
        <v>500</v>
      </c>
      <c r="E28" s="13">
        <v>22</v>
      </c>
      <c r="F28" s="97">
        <f t="shared" ref="F28:F31" si="3">D28*0.8</f>
        <v>400</v>
      </c>
      <c r="G28" s="14">
        <f t="shared" ref="G28:G31" si="4">F28/1.15/20</f>
        <v>17.391304347826086</v>
      </c>
      <c r="H28" s="15">
        <v>0.2</v>
      </c>
      <c r="I28" s="98">
        <f t="shared" ref="I28:I31" si="5">D28-F28</f>
        <v>100</v>
      </c>
    </row>
    <row r="29" spans="2:18" x14ac:dyDescent="0.2">
      <c r="B29" s="96"/>
      <c r="C29" s="11" t="s">
        <v>26</v>
      </c>
      <c r="D29" s="12">
        <v>500</v>
      </c>
      <c r="E29" s="13">
        <v>22</v>
      </c>
      <c r="F29" s="97">
        <f t="shared" si="3"/>
        <v>400</v>
      </c>
      <c r="G29" s="14">
        <f t="shared" si="4"/>
        <v>17.391304347826086</v>
      </c>
      <c r="H29" s="15">
        <v>0.2</v>
      </c>
      <c r="I29" s="98">
        <f t="shared" si="5"/>
        <v>100</v>
      </c>
      <c r="L29" s="27"/>
      <c r="M29" s="34"/>
      <c r="N29" s="33"/>
      <c r="O29" s="100"/>
      <c r="P29" s="101"/>
      <c r="Q29" s="35"/>
      <c r="R29" s="102"/>
    </row>
    <row r="30" spans="2:18" x14ac:dyDescent="0.2">
      <c r="B30" s="96"/>
      <c r="C30" s="11" t="s">
        <v>30</v>
      </c>
      <c r="D30" s="12">
        <v>590</v>
      </c>
      <c r="E30" s="13">
        <v>26</v>
      </c>
      <c r="F30" s="97">
        <f t="shared" si="3"/>
        <v>472</v>
      </c>
      <c r="G30" s="14">
        <f t="shared" si="4"/>
        <v>20.521739130434785</v>
      </c>
      <c r="H30" s="15">
        <v>0.2</v>
      </c>
      <c r="I30" s="98">
        <f t="shared" si="5"/>
        <v>118</v>
      </c>
    </row>
    <row r="31" spans="2:18" x14ac:dyDescent="0.2">
      <c r="B31" s="96"/>
      <c r="C31" s="11" t="s">
        <v>28</v>
      </c>
      <c r="D31" s="12">
        <v>590</v>
      </c>
      <c r="E31" s="13">
        <v>26</v>
      </c>
      <c r="F31" s="97">
        <f t="shared" si="3"/>
        <v>472</v>
      </c>
      <c r="G31" s="14">
        <f t="shared" si="4"/>
        <v>20.521739130434785</v>
      </c>
      <c r="H31" s="15">
        <v>0.2</v>
      </c>
      <c r="I31" s="98">
        <f t="shared" si="5"/>
        <v>118</v>
      </c>
      <c r="L31" s="27"/>
    </row>
    <row r="32" spans="2:18" x14ac:dyDescent="0.2">
      <c r="C32" s="25"/>
      <c r="D32" s="25"/>
      <c r="E32" s="25"/>
      <c r="F32" s="25"/>
      <c r="G32" s="25"/>
      <c r="H32" s="25"/>
      <c r="I32" s="25"/>
    </row>
    <row r="33" spans="2:9" ht="19" x14ac:dyDescent="0.25">
      <c r="C33" s="26" t="s">
        <v>10</v>
      </c>
      <c r="D33" s="27"/>
      <c r="E33" s="27"/>
      <c r="F33" s="27"/>
      <c r="G33" s="27"/>
      <c r="H33" s="27"/>
      <c r="I33" s="27"/>
    </row>
    <row r="34" spans="2:9" ht="17" x14ac:dyDescent="0.2">
      <c r="C34" s="99" t="s">
        <v>68</v>
      </c>
      <c r="D34" s="29" t="s">
        <v>2</v>
      </c>
      <c r="E34" s="30"/>
      <c r="F34" s="30"/>
      <c r="G34" s="27"/>
      <c r="H34" s="31"/>
      <c r="I34" s="32"/>
    </row>
    <row r="35" spans="2:9" ht="17" x14ac:dyDescent="0.2">
      <c r="C35" s="99" t="s">
        <v>73</v>
      </c>
      <c r="D35" s="12">
        <v>650</v>
      </c>
      <c r="E35" s="33"/>
      <c r="F35" s="34"/>
      <c r="G35" s="33"/>
      <c r="H35" s="35"/>
      <c r="I35" s="17"/>
    </row>
    <row r="36" spans="2:9" x14ac:dyDescent="0.2">
      <c r="C36" s="11" t="s">
        <v>74</v>
      </c>
      <c r="D36" s="12">
        <v>650</v>
      </c>
      <c r="E36" s="33"/>
      <c r="F36" s="34"/>
      <c r="G36" s="33"/>
      <c r="H36" s="35"/>
      <c r="I36" s="17"/>
    </row>
    <row r="37" spans="2:9" x14ac:dyDescent="0.2">
      <c r="C37" s="11" t="s">
        <v>26</v>
      </c>
      <c r="D37" s="12">
        <v>650</v>
      </c>
      <c r="E37" s="33"/>
      <c r="F37" s="34"/>
      <c r="G37" s="33"/>
      <c r="H37" s="35"/>
      <c r="I37" s="17"/>
    </row>
    <row r="38" spans="2:9" x14ac:dyDescent="0.2">
      <c r="C38" s="11" t="s">
        <v>30</v>
      </c>
      <c r="D38" s="12">
        <v>767</v>
      </c>
      <c r="E38" s="33"/>
      <c r="F38" s="34"/>
      <c r="G38" s="33"/>
      <c r="H38" s="35"/>
      <c r="I38" s="17"/>
    </row>
    <row r="39" spans="2:9" x14ac:dyDescent="0.2">
      <c r="C39" s="11" t="s">
        <v>28</v>
      </c>
      <c r="D39" s="12">
        <v>767</v>
      </c>
      <c r="E39" s="33"/>
      <c r="F39" s="34"/>
      <c r="G39" s="33"/>
      <c r="H39" s="35"/>
      <c r="I39" s="17"/>
    </row>
    <row r="40" spans="2:9" x14ac:dyDescent="0.2">
      <c r="C40" s="27"/>
      <c r="D40" s="34"/>
      <c r="E40" s="33"/>
      <c r="F40" s="34"/>
      <c r="G40" s="33"/>
      <c r="H40" s="35"/>
      <c r="I40" s="17"/>
    </row>
    <row r="41" spans="2:9" x14ac:dyDescent="0.2">
      <c r="C41" s="27"/>
      <c r="D41" s="34"/>
      <c r="E41" s="33"/>
      <c r="F41" s="34"/>
      <c r="G41" s="33"/>
      <c r="H41" s="35"/>
      <c r="I41" s="17"/>
    </row>
    <row r="42" spans="2:9" ht="19" x14ac:dyDescent="0.25">
      <c r="C42" s="6" t="s">
        <v>0</v>
      </c>
      <c r="D42" s="1"/>
      <c r="E42" s="1"/>
      <c r="F42" s="1"/>
      <c r="G42" s="1"/>
      <c r="H42" s="1"/>
      <c r="I42" s="1"/>
    </row>
    <row r="43" spans="2:9" ht="34" x14ac:dyDescent="0.2">
      <c r="B43" s="95" t="s">
        <v>67</v>
      </c>
      <c r="C43" s="7" t="s">
        <v>68</v>
      </c>
      <c r="D43" s="8" t="s">
        <v>69</v>
      </c>
      <c r="E43" s="8" t="s">
        <v>3</v>
      </c>
      <c r="F43" s="9" t="s">
        <v>4</v>
      </c>
      <c r="G43" s="9" t="s">
        <v>5</v>
      </c>
      <c r="H43" s="8" t="s">
        <v>6</v>
      </c>
      <c r="I43" s="9" t="s">
        <v>70</v>
      </c>
    </row>
    <row r="44" spans="2:9" x14ac:dyDescent="0.2">
      <c r="B44" s="96"/>
      <c r="C44" s="7" t="s">
        <v>75</v>
      </c>
      <c r="D44" s="12">
        <v>500</v>
      </c>
      <c r="E44" s="13">
        <v>22</v>
      </c>
      <c r="F44" s="97">
        <f>D44*0.8</f>
        <v>400</v>
      </c>
      <c r="G44" s="14">
        <f>F44/1.15/20</f>
        <v>17.391304347826086</v>
      </c>
      <c r="H44" s="15">
        <v>0.2</v>
      </c>
      <c r="I44" s="98">
        <f>D44-F44</f>
        <v>100</v>
      </c>
    </row>
    <row r="45" spans="2:9" x14ac:dyDescent="0.2">
      <c r="B45" s="96"/>
      <c r="C45" s="11" t="s">
        <v>76</v>
      </c>
      <c r="D45" s="12">
        <v>500</v>
      </c>
      <c r="E45" s="13">
        <v>22</v>
      </c>
      <c r="F45" s="97">
        <f t="shared" ref="F45:F48" si="6">D45*0.8</f>
        <v>400</v>
      </c>
      <c r="G45" s="14">
        <f t="shared" ref="G45:G48" si="7">F45/1.15/20</f>
        <v>17.391304347826086</v>
      </c>
      <c r="H45" s="15">
        <v>0.2</v>
      </c>
      <c r="I45" s="98">
        <f t="shared" ref="I45:I48" si="8">D45-F45</f>
        <v>100</v>
      </c>
    </row>
    <row r="46" spans="2:9" x14ac:dyDescent="0.2">
      <c r="B46" s="96"/>
      <c r="C46" s="11" t="s">
        <v>77</v>
      </c>
      <c r="D46" s="12">
        <v>500</v>
      </c>
      <c r="E46" s="13">
        <v>22</v>
      </c>
      <c r="F46" s="97">
        <f t="shared" si="6"/>
        <v>400</v>
      </c>
      <c r="G46" s="14">
        <f t="shared" si="7"/>
        <v>17.391304347826086</v>
      </c>
      <c r="H46" s="15">
        <v>0.2</v>
      </c>
      <c r="I46" s="98">
        <f t="shared" si="8"/>
        <v>100</v>
      </c>
    </row>
    <row r="47" spans="2:9" x14ac:dyDescent="0.2">
      <c r="B47" s="96"/>
      <c r="C47" s="11" t="s">
        <v>42</v>
      </c>
      <c r="D47" s="12">
        <v>590</v>
      </c>
      <c r="E47" s="13">
        <v>26</v>
      </c>
      <c r="F47" s="97">
        <f t="shared" si="6"/>
        <v>472</v>
      </c>
      <c r="G47" s="14">
        <f t="shared" si="7"/>
        <v>20.521739130434785</v>
      </c>
      <c r="H47" s="15">
        <v>0.2</v>
      </c>
      <c r="I47" s="98">
        <f t="shared" si="8"/>
        <v>118</v>
      </c>
    </row>
    <row r="48" spans="2:9" x14ac:dyDescent="0.2">
      <c r="B48" s="96"/>
      <c r="C48" s="11" t="s">
        <v>41</v>
      </c>
      <c r="D48" s="12">
        <v>590</v>
      </c>
      <c r="E48" s="13">
        <v>26</v>
      </c>
      <c r="F48" s="97">
        <f t="shared" si="6"/>
        <v>472</v>
      </c>
      <c r="G48" s="14">
        <f t="shared" si="7"/>
        <v>20.521739130434785</v>
      </c>
      <c r="H48" s="15">
        <v>0.2</v>
      </c>
      <c r="I48" s="98">
        <f t="shared" si="8"/>
        <v>118</v>
      </c>
    </row>
    <row r="49" spans="2:9" x14ac:dyDescent="0.2">
      <c r="C49" s="25"/>
      <c r="D49" s="25"/>
      <c r="E49" s="25"/>
      <c r="F49" s="25"/>
      <c r="G49" s="25"/>
      <c r="H49" s="25"/>
      <c r="I49" s="25"/>
    </row>
    <row r="50" spans="2:9" ht="19" x14ac:dyDescent="0.25">
      <c r="C50" s="26" t="s">
        <v>10</v>
      </c>
      <c r="D50" s="27"/>
      <c r="E50" s="27"/>
      <c r="F50" s="27"/>
      <c r="G50" s="27"/>
      <c r="H50" s="27"/>
      <c r="I50" s="27"/>
    </row>
    <row r="51" spans="2:9" ht="17" x14ac:dyDescent="0.2">
      <c r="B51" s="103"/>
      <c r="C51" s="99" t="s">
        <v>68</v>
      </c>
      <c r="D51" s="29" t="s">
        <v>2</v>
      </c>
      <c r="E51" s="30"/>
      <c r="F51" s="30"/>
      <c r="G51" s="27"/>
      <c r="H51" s="31"/>
      <c r="I51" s="32"/>
    </row>
    <row r="52" spans="2:9" x14ac:dyDescent="0.2">
      <c r="C52" s="7" t="s">
        <v>75</v>
      </c>
      <c r="D52" s="12">
        <v>650</v>
      </c>
      <c r="E52" s="33"/>
      <c r="F52" s="34"/>
      <c r="G52" s="33"/>
      <c r="H52" s="35"/>
      <c r="I52" s="17"/>
    </row>
    <row r="53" spans="2:9" x14ac:dyDescent="0.2">
      <c r="C53" s="11" t="s">
        <v>76</v>
      </c>
      <c r="D53" s="12">
        <v>650</v>
      </c>
      <c r="E53" s="33"/>
      <c r="F53" s="34"/>
      <c r="G53" s="33"/>
      <c r="H53" s="35"/>
      <c r="I53" s="17"/>
    </row>
    <row r="54" spans="2:9" x14ac:dyDescent="0.2">
      <c r="C54" s="11" t="s">
        <v>77</v>
      </c>
      <c r="D54" s="12">
        <v>650</v>
      </c>
      <c r="E54" s="33"/>
      <c r="F54" s="34"/>
      <c r="G54" s="33"/>
      <c r="H54" s="35"/>
      <c r="I54" s="17"/>
    </row>
    <row r="55" spans="2:9" x14ac:dyDescent="0.2">
      <c r="C55" s="11" t="s">
        <v>42</v>
      </c>
      <c r="D55" s="12">
        <v>767</v>
      </c>
      <c r="E55" s="33"/>
      <c r="F55" s="34"/>
      <c r="G55" s="33"/>
      <c r="H55" s="35"/>
      <c r="I55" s="17"/>
    </row>
    <row r="56" spans="2:9" x14ac:dyDescent="0.2">
      <c r="C56" s="11" t="s">
        <v>41</v>
      </c>
      <c r="D56" s="12">
        <v>767</v>
      </c>
      <c r="E56" s="33"/>
      <c r="F56" s="34"/>
      <c r="G56" s="33"/>
      <c r="H56" s="35"/>
      <c r="I56" s="17"/>
    </row>
    <row r="57" spans="2:9" x14ac:dyDescent="0.2">
      <c r="C57" s="27"/>
      <c r="D57" s="34"/>
      <c r="E57" s="33"/>
      <c r="F57" s="34"/>
      <c r="G57" s="33"/>
      <c r="H57" s="35"/>
      <c r="I57" s="17"/>
    </row>
    <row r="60" spans="2:9" ht="19" x14ac:dyDescent="0.25">
      <c r="C60" s="6" t="s">
        <v>0</v>
      </c>
      <c r="D60" s="1"/>
      <c r="E60" s="1"/>
      <c r="F60" s="1"/>
      <c r="G60" s="1"/>
      <c r="H60" s="1"/>
      <c r="I60" s="1"/>
    </row>
    <row r="61" spans="2:9" ht="34" x14ac:dyDescent="0.2">
      <c r="B61" s="95" t="s">
        <v>67</v>
      </c>
      <c r="C61" s="7" t="s">
        <v>68</v>
      </c>
      <c r="D61" s="8" t="s">
        <v>69</v>
      </c>
      <c r="E61" s="8" t="s">
        <v>3</v>
      </c>
      <c r="F61" s="9" t="s">
        <v>4</v>
      </c>
      <c r="G61" s="9" t="s">
        <v>5</v>
      </c>
      <c r="H61" s="8" t="s">
        <v>6</v>
      </c>
      <c r="I61" s="9" t="s">
        <v>70</v>
      </c>
    </row>
    <row r="62" spans="2:9" x14ac:dyDescent="0.2">
      <c r="B62" s="96"/>
      <c r="C62" s="11" t="s">
        <v>78</v>
      </c>
      <c r="D62" s="12">
        <v>590</v>
      </c>
      <c r="E62" s="13">
        <v>26</v>
      </c>
      <c r="F62" s="12">
        <f>D62*0.8</f>
        <v>472</v>
      </c>
      <c r="G62" s="14">
        <f t="shared" ref="G62:G66" si="9">F62/1.15/20</f>
        <v>20.521739130434785</v>
      </c>
      <c r="H62" s="15">
        <v>0.2</v>
      </c>
      <c r="I62" s="16">
        <f>D62-F62</f>
        <v>118</v>
      </c>
    </row>
    <row r="63" spans="2:9" x14ac:dyDescent="0.2">
      <c r="B63" s="96"/>
      <c r="C63" s="11" t="s">
        <v>79</v>
      </c>
      <c r="D63" s="12">
        <v>590</v>
      </c>
      <c r="E63" s="13">
        <v>26</v>
      </c>
      <c r="F63" s="12">
        <f t="shared" ref="F63:F66" si="10">D63*0.8</f>
        <v>472</v>
      </c>
      <c r="G63" s="14">
        <f t="shared" si="9"/>
        <v>20.521739130434785</v>
      </c>
      <c r="H63" s="15">
        <v>0.2</v>
      </c>
      <c r="I63" s="16">
        <f t="shared" ref="I63:I66" si="11">D63-F63</f>
        <v>118</v>
      </c>
    </row>
    <row r="64" spans="2:9" x14ac:dyDescent="0.2">
      <c r="B64" s="96"/>
      <c r="C64" s="11" t="s">
        <v>80</v>
      </c>
      <c r="D64" s="12">
        <v>590</v>
      </c>
      <c r="E64" s="13">
        <v>26</v>
      </c>
      <c r="F64" s="12">
        <f t="shared" si="10"/>
        <v>472</v>
      </c>
      <c r="G64" s="14">
        <f t="shared" si="9"/>
        <v>20.521739130434785</v>
      </c>
      <c r="H64" s="15">
        <v>0.2</v>
      </c>
      <c r="I64" s="16">
        <f t="shared" si="11"/>
        <v>118</v>
      </c>
    </row>
    <row r="65" spans="2:9" x14ac:dyDescent="0.2">
      <c r="B65" s="96"/>
      <c r="C65" s="11" t="s">
        <v>81</v>
      </c>
      <c r="D65" s="12">
        <v>680</v>
      </c>
      <c r="E65" s="13">
        <v>30</v>
      </c>
      <c r="F65" s="12">
        <f t="shared" si="10"/>
        <v>544</v>
      </c>
      <c r="G65" s="14">
        <f t="shared" si="9"/>
        <v>23.65217391304348</v>
      </c>
      <c r="H65" s="15">
        <v>0.2</v>
      </c>
      <c r="I65" s="16">
        <f t="shared" si="11"/>
        <v>136</v>
      </c>
    </row>
    <row r="66" spans="2:9" x14ac:dyDescent="0.2">
      <c r="B66" s="96"/>
      <c r="C66" s="11" t="s">
        <v>82</v>
      </c>
      <c r="D66" s="12">
        <v>680</v>
      </c>
      <c r="E66" s="13">
        <v>30</v>
      </c>
      <c r="F66" s="12">
        <f t="shared" si="10"/>
        <v>544</v>
      </c>
      <c r="G66" s="14">
        <f t="shared" si="9"/>
        <v>23.65217391304348</v>
      </c>
      <c r="H66" s="15">
        <v>0.2</v>
      </c>
      <c r="I66" s="16">
        <f t="shared" si="11"/>
        <v>136</v>
      </c>
    </row>
    <row r="67" spans="2:9" x14ac:dyDescent="0.2">
      <c r="C67" s="25"/>
      <c r="D67" s="25"/>
      <c r="E67" s="25"/>
      <c r="F67" s="25"/>
      <c r="G67" s="25"/>
      <c r="H67" s="25"/>
      <c r="I67" s="25"/>
    </row>
    <row r="68" spans="2:9" ht="19" x14ac:dyDescent="0.25">
      <c r="C68" s="26" t="s">
        <v>10</v>
      </c>
      <c r="D68" s="27"/>
      <c r="E68" s="27"/>
      <c r="F68" s="27"/>
      <c r="G68" s="27"/>
      <c r="H68" s="27"/>
      <c r="I68" s="27"/>
    </row>
    <row r="69" spans="2:9" ht="17" x14ac:dyDescent="0.2">
      <c r="C69" s="99" t="s">
        <v>68</v>
      </c>
      <c r="D69" s="29" t="s">
        <v>2</v>
      </c>
      <c r="E69" s="30"/>
      <c r="F69" s="30"/>
      <c r="G69" s="27"/>
      <c r="H69" s="31"/>
      <c r="I69" s="32"/>
    </row>
    <row r="70" spans="2:9" x14ac:dyDescent="0.2">
      <c r="C70" s="11" t="s">
        <v>78</v>
      </c>
      <c r="D70" s="12">
        <v>767</v>
      </c>
      <c r="E70" s="33"/>
      <c r="F70" s="34"/>
      <c r="G70" s="33"/>
      <c r="H70" s="35"/>
      <c r="I70" s="17"/>
    </row>
    <row r="71" spans="2:9" x14ac:dyDescent="0.2">
      <c r="C71" s="11" t="s">
        <v>79</v>
      </c>
      <c r="D71" s="12">
        <v>767</v>
      </c>
      <c r="E71" s="33"/>
      <c r="F71" s="34"/>
      <c r="G71" s="33"/>
      <c r="H71" s="35"/>
      <c r="I71" s="17"/>
    </row>
    <row r="72" spans="2:9" x14ac:dyDescent="0.2">
      <c r="C72" s="11" t="s">
        <v>80</v>
      </c>
      <c r="D72" s="12">
        <v>767</v>
      </c>
      <c r="E72" s="33"/>
      <c r="F72" s="34"/>
      <c r="G72" s="33"/>
      <c r="H72" s="35"/>
      <c r="I72" s="17"/>
    </row>
    <row r="73" spans="2:9" x14ac:dyDescent="0.2">
      <c r="C73" s="11" t="s">
        <v>81</v>
      </c>
      <c r="D73" s="12">
        <v>884</v>
      </c>
      <c r="E73" s="33"/>
      <c r="F73" s="34"/>
      <c r="G73" s="33"/>
      <c r="H73" s="35"/>
      <c r="I73" s="17"/>
    </row>
    <row r="74" spans="2:9" x14ac:dyDescent="0.2">
      <c r="C74" s="11" t="s">
        <v>83</v>
      </c>
      <c r="D74" s="12">
        <v>884</v>
      </c>
      <c r="E74" s="33"/>
      <c r="F74" s="34"/>
      <c r="G74" s="33"/>
      <c r="H74" s="35"/>
      <c r="I74" s="17"/>
    </row>
    <row r="76" spans="2:9" x14ac:dyDescent="0.2">
      <c r="C76" s="11" t="s">
        <v>84</v>
      </c>
      <c r="D76" s="12">
        <v>680</v>
      </c>
      <c r="E76" s="13">
        <v>30</v>
      </c>
      <c r="F76" s="12">
        <f t="shared" ref="F76" si="12">D76*0.8</f>
        <v>544</v>
      </c>
      <c r="G76" s="14">
        <f t="shared" ref="G76" si="13">F76/1.15/20</f>
        <v>23.65217391304348</v>
      </c>
      <c r="H76" s="15">
        <v>0.2</v>
      </c>
      <c r="I76" s="16">
        <f t="shared" ref="I76" si="14">D76-F76</f>
        <v>136</v>
      </c>
    </row>
    <row r="77" spans="2:9" x14ac:dyDescent="0.2">
      <c r="C77" s="11" t="s">
        <v>84</v>
      </c>
      <c r="D77" s="12">
        <v>884</v>
      </c>
    </row>
    <row r="78" spans="2:9" ht="26" x14ac:dyDescent="0.3">
      <c r="C78" s="104" t="s">
        <v>66</v>
      </c>
    </row>
    <row r="80" spans="2:9" ht="26" hidden="1" x14ac:dyDescent="0.3">
      <c r="B80" s="1"/>
      <c r="C80" s="126" t="s">
        <v>12</v>
      </c>
      <c r="D80" s="128" t="s">
        <v>13</v>
      </c>
      <c r="E80" s="128"/>
      <c r="F80" s="128"/>
      <c r="G80" s="115"/>
      <c r="H80" s="115"/>
    </row>
    <row r="81" spans="2:8" ht="21" hidden="1" x14ac:dyDescent="0.25">
      <c r="B81" s="39"/>
      <c r="C81" s="127"/>
      <c r="D81" s="74" t="s">
        <v>14</v>
      </c>
      <c r="E81" s="74" t="s">
        <v>3</v>
      </c>
      <c r="F81" s="74" t="s">
        <v>6</v>
      </c>
      <c r="G81" s="39"/>
      <c r="H81" s="39"/>
    </row>
    <row r="82" spans="2:8" ht="30" hidden="1" customHeight="1" x14ac:dyDescent="0.2">
      <c r="B82" s="39"/>
      <c r="C82" s="75" t="s">
        <v>85</v>
      </c>
      <c r="D82" s="76">
        <v>400</v>
      </c>
      <c r="E82" s="40">
        <v>17</v>
      </c>
      <c r="F82" s="77">
        <v>100</v>
      </c>
      <c r="G82" s="105"/>
      <c r="H82" s="106"/>
    </row>
    <row r="83" spans="2:8" ht="30" hidden="1" customHeight="1" x14ac:dyDescent="0.2">
      <c r="B83" s="39"/>
      <c r="C83" s="75" t="s">
        <v>86</v>
      </c>
      <c r="D83" s="76">
        <v>472</v>
      </c>
      <c r="E83" s="40">
        <v>21</v>
      </c>
      <c r="F83" s="77">
        <v>118</v>
      </c>
      <c r="G83" s="107"/>
      <c r="H83" s="108"/>
    </row>
    <row r="84" spans="2:8" hidden="1" x14ac:dyDescent="0.2">
      <c r="B84" s="39"/>
      <c r="C84" s="78" t="s">
        <v>46</v>
      </c>
      <c r="D84" s="76">
        <v>544</v>
      </c>
      <c r="E84" s="40">
        <v>24</v>
      </c>
      <c r="F84" s="77">
        <v>136</v>
      </c>
      <c r="G84" s="107"/>
      <c r="H84" s="108"/>
    </row>
    <row r="85" spans="2:8" hidden="1" x14ac:dyDescent="0.2">
      <c r="B85" s="42"/>
      <c r="C85" s="78" t="s">
        <v>64</v>
      </c>
      <c r="D85" s="76">
        <v>544</v>
      </c>
      <c r="E85" s="40">
        <v>24</v>
      </c>
      <c r="F85" s="77">
        <v>136</v>
      </c>
      <c r="G85" s="105"/>
      <c r="H85" s="106"/>
    </row>
    <row r="88" spans="2:8" ht="26" x14ac:dyDescent="0.3">
      <c r="C88" s="126" t="s">
        <v>12</v>
      </c>
      <c r="D88" s="128" t="s">
        <v>13</v>
      </c>
      <c r="E88" s="128"/>
      <c r="F88" s="128"/>
    </row>
    <row r="89" spans="2:8" ht="21" x14ac:dyDescent="0.25">
      <c r="C89" s="127"/>
      <c r="D89" s="74" t="s">
        <v>14</v>
      </c>
      <c r="E89" s="74" t="s">
        <v>3</v>
      </c>
      <c r="F89" s="74" t="s">
        <v>6</v>
      </c>
    </row>
    <row r="90" spans="2:8" ht="17" x14ac:dyDescent="0.2">
      <c r="C90" s="75" t="s">
        <v>60</v>
      </c>
      <c r="D90" s="76">
        <v>400</v>
      </c>
      <c r="E90" s="40">
        <v>17</v>
      </c>
      <c r="F90" s="77">
        <v>100</v>
      </c>
    </row>
    <row r="91" spans="2:8" ht="17" x14ac:dyDescent="0.2">
      <c r="C91" s="75" t="s">
        <v>61</v>
      </c>
      <c r="D91" s="76">
        <v>472</v>
      </c>
      <c r="E91" s="40">
        <v>21</v>
      </c>
      <c r="F91" s="77">
        <v>118</v>
      </c>
    </row>
    <row r="92" spans="2:8" ht="21" customHeight="1" x14ac:dyDescent="0.2">
      <c r="C92" s="75" t="s">
        <v>62</v>
      </c>
      <c r="D92" s="76">
        <v>472</v>
      </c>
      <c r="E92" s="40">
        <v>21</v>
      </c>
      <c r="F92" s="77">
        <v>118</v>
      </c>
    </row>
    <row r="93" spans="2:8" x14ac:dyDescent="0.2">
      <c r="C93" s="78" t="s">
        <v>63</v>
      </c>
      <c r="D93" s="76">
        <v>544</v>
      </c>
      <c r="E93" s="40">
        <v>24</v>
      </c>
      <c r="F93" s="77">
        <v>136</v>
      </c>
    </row>
    <row r="94" spans="2:8" x14ac:dyDescent="0.2">
      <c r="C94" s="78" t="s">
        <v>64</v>
      </c>
      <c r="D94" s="76">
        <v>544</v>
      </c>
      <c r="E94" s="40">
        <v>24</v>
      </c>
      <c r="F94" s="77">
        <v>136</v>
      </c>
    </row>
    <row r="95" spans="2:8" x14ac:dyDescent="0.2">
      <c r="C95" t="s">
        <v>65</v>
      </c>
    </row>
  </sheetData>
  <mergeCells count="5">
    <mergeCell ref="C80:C81"/>
    <mergeCell ref="D80:F80"/>
    <mergeCell ref="G80:H80"/>
    <mergeCell ref="C88:C89"/>
    <mergeCell ref="D88:F8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Regalen kombinace</vt:lpstr>
      <vt:lpstr>Kódy</vt:lpstr>
      <vt:lpstr>Přehled</vt:lpstr>
      <vt:lpstr>Vitae</vt:lpstr>
      <vt:lpstr>Foodové oleje-výpočet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2021-01-22T12:21:05Z</cp:lastPrinted>
  <dcterms:created xsi:type="dcterms:W3CDTF">2021-01-22T09:56:26Z</dcterms:created>
  <dcterms:modified xsi:type="dcterms:W3CDTF">2021-02-04T11:49:44Z</dcterms:modified>
</cp:coreProperties>
</file>